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4\Zamówienia do 130 000 PLN_2024\w opracowaniu\AN\3. pojemniki na odpady\"/>
    </mc:Choice>
  </mc:AlternateContent>
  <xr:revisionPtr revIDLastSave="0" documentId="13_ncr:1_{8B2BA6FA-1FCC-410B-BD41-D9D6A9AAB19D}" xr6:coauthVersionLast="47" xr6:coauthVersionMax="47" xr10:uidLastSave="{00000000-0000-0000-0000-000000000000}"/>
  <bookViews>
    <workbookView xWindow="-60" yWindow="-60" windowWidth="28920" windowHeight="15600" tabRatio="500" xr2:uid="{00000000-000D-0000-FFFF-FFFF00000000}"/>
  </bookViews>
  <sheets>
    <sheet name="OPZ" sheetId="1" r:id="rId1"/>
    <sheet name="Dane" sheetId="2" state="hidden" r:id="rId2"/>
  </sheets>
  <externalReferences>
    <externalReference r:id="rId3"/>
  </externalReferences>
  <definedNames>
    <definedName name="_xlnm._FilterDatabase" localSheetId="0" hidden="1">OPZ!$A$5:$M$24</definedName>
    <definedName name="ListaRob">[1]Legenda!$D$2:$D$158</definedName>
    <definedName name="_xlnm.Print_Area" localSheetId="0">OPZ!$A$1:$M$28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27" i="1" l="1"/>
  <c r="K24" i="1"/>
  <c r="L24" i="1"/>
  <c r="K23" i="1"/>
  <c r="L23" i="1" s="1"/>
  <c r="M23" i="1" s="1"/>
  <c r="M27" i="1" s="1"/>
  <c r="K20" i="1"/>
  <c r="L20" i="1" s="1"/>
  <c r="M20" i="1" s="1"/>
  <c r="K21" i="1"/>
  <c r="L21" i="1" s="1"/>
  <c r="K22" i="1"/>
  <c r="L22" i="1"/>
  <c r="M22" i="1"/>
  <c r="K19" i="1"/>
  <c r="K26" i="1" s="1"/>
  <c r="K7" i="1"/>
  <c r="L7" i="1"/>
  <c r="K8" i="1"/>
  <c r="L8" i="1" s="1"/>
  <c r="K9" i="1"/>
  <c r="L9" i="1"/>
  <c r="M9" i="1" s="1"/>
  <c r="K10" i="1"/>
  <c r="L10" i="1"/>
  <c r="M10" i="1"/>
  <c r="K11" i="1"/>
  <c r="L11" i="1"/>
  <c r="M11" i="1"/>
  <c r="K12" i="1"/>
  <c r="L12" i="1" s="1"/>
  <c r="K13" i="1"/>
  <c r="K14" i="1"/>
  <c r="L14" i="1" s="1"/>
  <c r="M14" i="1" s="1"/>
  <c r="K15" i="1"/>
  <c r="L15" i="1"/>
  <c r="K16" i="1"/>
  <c r="L16" i="1" s="1"/>
  <c r="K17" i="1"/>
  <c r="L17" i="1"/>
  <c r="M17" i="1"/>
  <c r="K18" i="1"/>
  <c r="L18" i="1" s="1"/>
  <c r="K6" i="1"/>
  <c r="L6" i="1" s="1"/>
  <c r="M7" i="1" l="1"/>
  <c r="M15" i="1"/>
  <c r="L27" i="1"/>
  <c r="K25" i="1"/>
  <c r="L13" i="1"/>
  <c r="M13" i="1" s="1"/>
  <c r="M24" i="1"/>
  <c r="M6" i="1"/>
  <c r="M18" i="1"/>
  <c r="M21" i="1"/>
  <c r="L19" i="1"/>
  <c r="M16" i="1"/>
  <c r="M12" i="1"/>
  <c r="M8" i="1"/>
  <c r="L25" i="1" l="1"/>
  <c r="M19" i="1"/>
  <c r="M26" i="1" s="1"/>
  <c r="L26" i="1"/>
  <c r="M25" i="1"/>
</calcChain>
</file>

<file path=xl/sharedStrings.xml><?xml version="1.0" encoding="utf-8"?>
<sst xmlns="http://schemas.openxmlformats.org/spreadsheetml/2006/main" count="115" uniqueCount="63">
  <si>
    <t>1. Opis przedmiotu zamówienia:</t>
  </si>
  <si>
    <t>Lp.</t>
  </si>
  <si>
    <t>Przedmiot zamówienia</t>
  </si>
  <si>
    <t>Wymagania</t>
  </si>
  <si>
    <t>Jednostka miary</t>
  </si>
  <si>
    <t xml:space="preserve"> Szacowana ilość zakupu</t>
  </si>
  <si>
    <t>Stawka VAT %</t>
  </si>
  <si>
    <t>Wartość VAT</t>
  </si>
  <si>
    <t>Wartość brutto (cena jednostkowa x ilość + VAT)</t>
  </si>
  <si>
    <t>1 szt.</t>
  </si>
  <si>
    <t>1 opakowanie</t>
  </si>
  <si>
    <t>Pojemnik na igły</t>
  </si>
  <si>
    <t>Pojemnik 1L</t>
  </si>
  <si>
    <t>Pojemnik 5L</t>
  </si>
  <si>
    <t>pojemnik 10L</t>
  </si>
  <si>
    <t>Pojemnik 30L</t>
  </si>
  <si>
    <t>Pojemnik 20L</t>
  </si>
  <si>
    <t>Worki na odpady PP - autoklawowalne</t>
  </si>
  <si>
    <t>Autoklawowalne 20 x 30 cm. , przeznaczone do stojaków nastołowych, sztywne, pamkowane po 100 szt.</t>
  </si>
  <si>
    <t xml:space="preserve">Wiaderka na odpady z pokrywą (przezroczyste) - materiał PP, po zamknięciu otwarcie możliwe tylko po wyłamaniu plomby, szczelne zamknięcie, możliwe sztaplowanie, przeznaczenie: chemia - odporność na rozpuszczalniki organiczne,  pojemność 5l. </t>
  </si>
  <si>
    <t>Wiaderka na odpady z pokrywą ( białe lub przezroczyste) - materiał PP, po zamknięciu otwarcie możliwe tylko po wyłamaniu plomby, szczelne zamknięcie, możliwe sztaplowanie, przeznaczenie: chemia – odporność na rozpuszczalniki organiczne,  pojemność 10l</t>
  </si>
  <si>
    <t>1.szt.</t>
  </si>
  <si>
    <t xml:space="preserve">Stojak stołowy na worki </t>
  </si>
  <si>
    <t>Kanistry  10 L kompatybilne do nakrętek</t>
  </si>
  <si>
    <t>Kanistry  5 L kompatybilne do nakrętek</t>
  </si>
  <si>
    <t>Pojemnik 10L</t>
  </si>
  <si>
    <t xml:space="preserve">Worki na odpady </t>
  </si>
  <si>
    <t>Worki na odpady</t>
  </si>
  <si>
    <t>Wszystkie produkty muszą być fabrycznie nowe, a wykonawca może wskazać towary równoważne.</t>
  </si>
  <si>
    <t>Wykonawca winien w koszty wliczyć: koszt transportu i dostawy do miejsca wskazanego przez Zamawiającego. Zamówienie na czas transpotru powinno być zapakowane oraz zabezpieczone na palecie.</t>
  </si>
  <si>
    <t>Wartość netto</t>
  </si>
  <si>
    <t xml:space="preserve">Pojemnik na odpady medyczne i niebezpieczne wykonany z polipropylenu, przeznaczony do jednokrotnego użycia, atest PZH. Otwór wrzutowy o średnicy 60mm z wycięciami umożliwiającymi oddzielenie igły od strzykawki. </t>
  </si>
  <si>
    <t xml:space="preserve">Pojemnik na odpady medyczne i niebezpieczne wykonany z polipropylenu, odporny na przekłucia i inne uszkodzenia mechaniczne, atest PZH nr EZ/13/2013 </t>
  </si>
  <si>
    <t>Pojemnik na odpady medyczne i niebezpieczne wykonany z polipropylenu, odporny na przekłucia i inne uszkodzenia mechaniczne, atest PZH nr EZ/13/2013, kolor pojemnika: czerwony</t>
  </si>
  <si>
    <t>Worków jednorazowego użycia z folii polietylenowej LDPE lub materiału równoważnej grubości, nieprzezroczystych, wytrzymałych, odpornych na działanie wilgoci i środków chemicznych, białe, pojemność min. 160L</t>
  </si>
  <si>
    <t>Worków jednorazowego użycia z folii polietylenowej LDPE lub materiału równoważnej grubości, nieprzezroczystych, wytrzymałych, odpornych na działanie wilgoci i środków chemicznych, czerwone, pojemność min. 160L</t>
  </si>
  <si>
    <t>Worków jednorazowego użycia z folii polietylenowej LDPE lub materiału równoważnej grubości, nieprzezroczystych, wytrzymałych, odpornych na działanie wilgoci i środków chemicznych, żółte, pojemność min. 160L</t>
  </si>
  <si>
    <t>Worków jednorazowego użycia z folii polietylenowej LDPE lub materiału równoważnej grubości, nieprzezroczystych, wytrzymałych, odpornych na działanie wilgoci i środków chemicznych, czarne, pojemność min. 160L</t>
  </si>
  <si>
    <t>Wykonane z tworzywa sztucznego HDPE, średnica nakrętki pasująca na wlew o średnicy wewnętrznej 43,8 mm</t>
  </si>
  <si>
    <t>Wysokość  25 cm, wykonany ze stalowego drutu z powłoką z żywicy epoksydowej, trzy nóżki z gumowymi podkładkami</t>
  </si>
  <si>
    <t>kompatybilne do nakrętek</t>
  </si>
  <si>
    <t>Zdjęcie poglądowe</t>
  </si>
  <si>
    <t>przeznaczony na odpady chemiczne/medyczne</t>
  </si>
  <si>
    <t>Przeznaczony na odpady zakaźne</t>
  </si>
  <si>
    <t>przeznaczony na odpady niezakaźne</t>
  </si>
  <si>
    <t>przeznaczony na odpady zmieszane</t>
  </si>
  <si>
    <t>przeznaczony na odpady pochodzenia zwierzęcego</t>
  </si>
  <si>
    <t>Worków jednorazowego użycia z folii polietylenowej LDPE lub materiału równoważnej grubości, nieprzezroczystych, wytrzymałych, odpornych na działanie wilgoci i środków chemicznych, niebieskie, pojemność 120L</t>
  </si>
  <si>
    <t>Pojemnik wykonany z polietylenu o dużej gęstości, HDPE, kolor transparentny, pojemność 10L</t>
  </si>
  <si>
    <t>Pojemnik wykonany z polietylenu o dużej gęstości, HDPE, kolor transparentny, pojemność 5L</t>
  </si>
  <si>
    <t>Nakrętka do kanistra DIN51, kolor żółty</t>
  </si>
  <si>
    <t>Nakrętka do kanistra DIN51, kolor czarnego</t>
  </si>
  <si>
    <t>Opis parametrów technicznych
 lub opis parametrów równoważności</t>
  </si>
  <si>
    <t>Brak</t>
  </si>
  <si>
    <t>Cena jednostkowa netto PLN</t>
  </si>
  <si>
    <t>Część</t>
  </si>
  <si>
    <t>Część 1</t>
  </si>
  <si>
    <t>Część 2</t>
  </si>
  <si>
    <t>Część 3</t>
  </si>
  <si>
    <r>
      <t xml:space="preserve">Termin realizacji </t>
    </r>
    <r>
      <rPr>
        <sz val="12"/>
        <color rgb="FF00B050"/>
        <rFont val="Verdana"/>
        <family val="2"/>
        <charset val="238"/>
      </rPr>
      <t>jednostkowego zamówienia</t>
    </r>
    <r>
      <rPr>
        <sz val="12"/>
        <color rgb="FF000000"/>
        <rFont val="Verdana"/>
        <family val="2"/>
        <charset val="238"/>
      </rPr>
      <t xml:space="preserve"> - </t>
    </r>
    <r>
      <rPr>
        <b/>
        <sz val="12"/>
        <color rgb="FF000000"/>
        <rFont val="Verdana"/>
        <family val="2"/>
        <charset val="238"/>
      </rPr>
      <t>3 dni robocze</t>
    </r>
    <r>
      <rPr>
        <sz val="12"/>
        <color rgb="FF000000"/>
        <rFont val="Verdana"/>
        <family val="2"/>
        <charset val="238"/>
      </rPr>
      <t>, przez „dni robocze” rozumie się dni od poniedziałku do piątku, z wyłączeniem dni ustawowo wolnych od pracy.</t>
    </r>
  </si>
  <si>
    <t>SUMA CZ.1:</t>
  </si>
  <si>
    <t>SUMA CZ.2:</t>
  </si>
  <si>
    <t>SUMA CZ.3: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</si>
</sst>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General\ "/>
  </numFmts>
  <fonts count="16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b/>
      <sz val="10"/>
      <color rgb="FF000000"/>
      <name val="Calibri"/>
      <family val="2"/>
      <charset val="238"/>
    </font>
    <font>
      <b/>
      <sz val="12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sz val="12"/>
      <color rgb="FF000000"/>
      <name val="Verdana"/>
      <family val="2"/>
      <charset val="238"/>
    </font>
    <font>
      <sz val="12"/>
      <color rgb="FF00B050"/>
      <name val="Verdana"/>
      <family val="2"/>
      <charset val="238"/>
    </font>
    <font>
      <sz val="8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AF7D5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/>
  </cellStyleXfs>
  <cellXfs count="46">
    <xf numFmtId="0" fontId="0" fillId="0" borderId="0" xfId="0"/>
    <xf numFmtId="2" fontId="14" fillId="3" borderId="1" xfId="0" applyNumberFormat="1" applyFont="1" applyFill="1" applyBorder="1" applyAlignment="1" applyProtection="1">
      <alignment horizontal="center" vertical="center" wrapText="1"/>
      <protection locked="0"/>
    </xf>
    <xf numFmtId="9" fontId="14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4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/>
    </xf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44" fontId="3" fillId="0" borderId="0" xfId="0" applyNumberFormat="1" applyFont="1" applyAlignment="1" applyProtection="1">
      <alignment horizontal="center"/>
    </xf>
    <xf numFmtId="0" fontId="0" fillId="0" borderId="0" xfId="0" applyProtection="1"/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44" fontId="5" fillId="0" borderId="0" xfId="0" applyNumberFormat="1" applyFont="1" applyAlignment="1" applyProtection="1">
      <alignment horizontal="center" vertical="center"/>
    </xf>
    <xf numFmtId="0" fontId="6" fillId="0" borderId="0" xfId="0" applyFont="1" applyAlignment="1" applyProtection="1">
      <alignment horizontal="center"/>
    </xf>
    <xf numFmtId="0" fontId="7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center" vertical="center"/>
    </xf>
    <xf numFmtId="44" fontId="6" fillId="0" borderId="0" xfId="0" applyNumberFormat="1" applyFont="1" applyAlignment="1" applyProtection="1">
      <alignment horizontal="center"/>
    </xf>
    <xf numFmtId="0" fontId="8" fillId="0" borderId="0" xfId="0" applyFont="1" applyAlignment="1" applyProtection="1">
      <alignment horizontal="center" vertical="center"/>
    </xf>
    <xf numFmtId="0" fontId="14" fillId="2" borderId="1" xfId="0" applyFont="1" applyFill="1" applyBorder="1" applyAlignment="1" applyProtection="1">
      <alignment horizontal="left" vertical="center"/>
    </xf>
    <xf numFmtId="0" fontId="14" fillId="2" borderId="1" xfId="0" applyFont="1" applyFill="1" applyBorder="1" applyAlignment="1" applyProtection="1">
      <alignment horizontal="left" vertical="center" wrapText="1"/>
    </xf>
    <xf numFmtId="0" fontId="14" fillId="2" borderId="1" xfId="0" applyFont="1" applyFill="1" applyBorder="1" applyAlignment="1" applyProtection="1">
      <alignment horizontal="center" vertical="center" wrapText="1"/>
    </xf>
    <xf numFmtId="44" fontId="14" fillId="2" borderId="1" xfId="0" applyNumberFormat="1" applyFont="1" applyFill="1" applyBorder="1" applyAlignment="1" applyProtection="1">
      <alignment horizontal="center" vertical="center" wrapText="1"/>
    </xf>
    <xf numFmtId="0" fontId="14" fillId="3" borderId="1" xfId="0" applyFont="1" applyFill="1" applyBorder="1" applyAlignment="1" applyProtection="1">
      <alignment horizontal="left" vertical="center"/>
    </xf>
    <xf numFmtId="0" fontId="15" fillId="3" borderId="1" xfId="0" applyFont="1" applyFill="1" applyBorder="1" applyAlignment="1" applyProtection="1">
      <alignment horizontal="left" vertical="center" wrapText="1"/>
    </xf>
    <xf numFmtId="0" fontId="14" fillId="0" borderId="1" xfId="0" applyFont="1" applyBorder="1" applyAlignment="1" applyProtection="1">
      <alignment horizontal="left" vertical="center" wrapText="1"/>
    </xf>
    <xf numFmtId="0" fontId="15" fillId="0" borderId="1" xfId="0" applyFont="1" applyBorder="1" applyAlignment="1" applyProtection="1">
      <alignment horizontal="left" vertical="center" wrapText="1"/>
    </xf>
    <xf numFmtId="0" fontId="15" fillId="3" borderId="1" xfId="0" applyFont="1" applyFill="1" applyBorder="1" applyAlignment="1" applyProtection="1">
      <alignment horizontal="center" vertical="center" wrapText="1"/>
    </xf>
    <xf numFmtId="3" fontId="15" fillId="3" borderId="1" xfId="0" applyNumberFormat="1" applyFont="1" applyFill="1" applyBorder="1" applyAlignment="1" applyProtection="1">
      <alignment horizontal="center" vertical="center" wrapText="1"/>
    </xf>
    <xf numFmtId="44" fontId="14" fillId="3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</xf>
    <xf numFmtId="3" fontId="15" fillId="0" borderId="1" xfId="0" applyNumberFormat="1" applyFont="1" applyBorder="1" applyAlignment="1" applyProtection="1">
      <alignment horizontal="center" vertical="center" wrapText="1"/>
    </xf>
    <xf numFmtId="0" fontId="15" fillId="4" borderId="1" xfId="0" applyFont="1" applyFill="1" applyBorder="1" applyAlignment="1" applyProtection="1">
      <alignment horizontal="center" vertical="center" wrapText="1"/>
    </xf>
    <xf numFmtId="0" fontId="0" fillId="5" borderId="0" xfId="0" applyFill="1" applyProtection="1"/>
    <xf numFmtId="0" fontId="0" fillId="5" borderId="0" xfId="0" applyFill="1" applyAlignment="1" applyProtection="1">
      <alignment horizontal="center"/>
    </xf>
    <xf numFmtId="0" fontId="0" fillId="5" borderId="1" xfId="0" applyFill="1" applyBorder="1" applyAlignment="1" applyProtection="1">
      <alignment horizontal="center" vertical="center"/>
    </xf>
    <xf numFmtId="44" fontId="0" fillId="5" borderId="1" xfId="0" applyNumberFormat="1" applyFill="1" applyBorder="1" applyAlignment="1" applyProtection="1">
      <alignment horizontal="center" vertical="center"/>
    </xf>
    <xf numFmtId="0" fontId="6" fillId="5" borderId="0" xfId="0" applyFont="1" applyFill="1" applyAlignment="1" applyProtection="1">
      <alignment horizontal="center"/>
    </xf>
    <xf numFmtId="0" fontId="10" fillId="5" borderId="0" xfId="0" applyFont="1" applyFill="1" applyAlignment="1" applyProtection="1">
      <alignment horizontal="center"/>
    </xf>
    <xf numFmtId="0" fontId="11" fillId="5" borderId="0" xfId="0" applyFont="1" applyFill="1" applyAlignment="1" applyProtection="1">
      <alignment horizontal="left" vertical="center" wrapText="1"/>
    </xf>
    <xf numFmtId="0" fontId="11" fillId="5" borderId="0" xfId="0" applyFont="1" applyFill="1" applyAlignment="1" applyProtection="1">
      <alignment horizontal="center" wrapText="1"/>
    </xf>
    <xf numFmtId="44" fontId="10" fillId="5" borderId="0" xfId="0" applyNumberFormat="1" applyFont="1" applyFill="1" applyAlignment="1" applyProtection="1">
      <alignment horizontal="center"/>
    </xf>
    <xf numFmtId="0" fontId="10" fillId="0" borderId="0" xfId="0" applyFont="1" applyAlignment="1" applyProtection="1"/>
    <xf numFmtId="0" fontId="10" fillId="0" borderId="0" xfId="0" applyFont="1" applyAlignment="1" applyProtection="1">
      <alignment horizontal="center"/>
    </xf>
    <xf numFmtId="44" fontId="10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44" fontId="0" fillId="0" borderId="0" xfId="0" applyNumberFormat="1" applyAlignment="1" applyProtection="1">
      <alignment horizontal="center"/>
    </xf>
  </cellXfs>
  <cellStyles count="2">
    <cellStyle name="Normalny" xfId="0" builtinId="0"/>
    <cellStyle name="Standard_Preisliste mit neuen Preisen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AF7D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743308</xdr:colOff>
      <xdr:row>27</xdr:row>
      <xdr:rowOff>302558</xdr:rowOff>
    </xdr:from>
    <xdr:to>
      <xdr:col>12</xdr:col>
      <xdr:colOff>1256668</xdr:colOff>
      <xdr:row>27</xdr:row>
      <xdr:rowOff>765669</xdr:rowOff>
    </xdr:to>
    <xdr:sp macro="" textlink="">
      <xdr:nvSpPr>
        <xdr:cNvPr id="2" name="Pole tekstow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4672220" y="32071234"/>
          <a:ext cx="4513860" cy="463111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b" upright="1">
          <a:noAutofit/>
        </a:bodyPr>
        <a:lstStyle/>
        <a:p>
          <a:pPr>
            <a:lnSpc>
              <a:spcPts val="850"/>
            </a:lnSpc>
          </a:pPr>
          <a:r>
            <a:rPr lang="pl-PL" sz="800" b="0" strike="noStrike" spc="-1">
              <a:solidFill>
                <a:srgbClr val="808080"/>
              </a:solidFill>
              <a:latin typeface="Verdana"/>
              <a:ea typeface="Verdana"/>
            </a:rPr>
            <a:t>Sieć Badawcza Łukasiewicz – PORT Polski Ośrodek Rozwoju Technologii</a:t>
          </a:r>
          <a:endParaRPr lang="pl-PL" sz="800" b="0" strike="noStrike" spc="-1">
            <a:latin typeface="Times New Roman"/>
          </a:endParaRPr>
        </a:p>
        <a:p>
          <a:pPr>
            <a:lnSpc>
              <a:spcPts val="850"/>
            </a:lnSpc>
          </a:pPr>
          <a:r>
            <a:rPr lang="pl-PL" sz="800" b="0" strike="noStrike" spc="-1">
              <a:solidFill>
                <a:srgbClr val="808080"/>
              </a:solidFill>
              <a:latin typeface="Verdana"/>
              <a:ea typeface="Verdana"/>
            </a:rPr>
            <a:t>54-066 Wrocław, ul. Stabłowicka 147, Tel: +48 71 734 77 77, Fax: +48 71 720 16 00</a:t>
          </a:r>
          <a:endParaRPr lang="pl-PL" sz="800" b="0" strike="noStrike" spc="-1">
            <a:latin typeface="Times New Roman"/>
          </a:endParaRPr>
        </a:p>
        <a:p>
          <a:pPr>
            <a:lnSpc>
              <a:spcPts val="850"/>
            </a:lnSpc>
          </a:pPr>
          <a:r>
            <a:rPr lang="pl-PL" sz="800" b="0" strike="noStrike" spc="-1">
              <a:solidFill>
                <a:srgbClr val="808080"/>
              </a:solidFill>
              <a:latin typeface="Verdana"/>
              <a:ea typeface="Verdana"/>
            </a:rPr>
            <a:t>E-mail: biuro@port.lukasiewicz.gov.pl | NIP: 894 314 05 23, REGON: 386585168</a:t>
          </a:r>
          <a:endParaRPr lang="pl-PL" sz="800" b="0" strike="noStrike" spc="-1">
            <a:latin typeface="Times New Roman"/>
          </a:endParaRPr>
        </a:p>
        <a:p>
          <a:pPr>
            <a:lnSpc>
              <a:spcPts val="850"/>
            </a:lnSpc>
          </a:pPr>
          <a:r>
            <a:rPr lang="pl-PL" sz="800" b="0" strike="noStrike" spc="-1">
              <a:solidFill>
                <a:srgbClr val="808080"/>
              </a:solidFill>
              <a:latin typeface="Verdana"/>
              <a:ea typeface="Verdana"/>
            </a:rPr>
            <a:t>Sąd Rejonowy dla Wrocławia – Fabrycznej we Wrocławiu, VI Wydział Gospodarczy KRS, </a:t>
          </a:r>
          <a:endParaRPr lang="pl-PL" sz="800" b="0" strike="noStrike" spc="-1">
            <a:latin typeface="Times New Roman"/>
          </a:endParaRPr>
        </a:p>
        <a:p>
          <a:pPr>
            <a:lnSpc>
              <a:spcPts val="850"/>
            </a:lnSpc>
          </a:pPr>
          <a:r>
            <a:rPr lang="pl-PL" sz="800" b="0" strike="noStrike" spc="-1">
              <a:solidFill>
                <a:srgbClr val="808080"/>
              </a:solidFill>
              <a:latin typeface="Verdana"/>
              <a:ea typeface="Verdana"/>
            </a:rPr>
            <a:t>Nr KRS: 0000850580</a:t>
          </a:r>
          <a:endParaRPr lang="pl-PL" sz="8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1079</xdr:colOff>
      <xdr:row>1</xdr:row>
      <xdr:rowOff>719</xdr:rowOff>
    </xdr:from>
    <xdr:to>
      <xdr:col>2</xdr:col>
      <xdr:colOff>2151719</xdr:colOff>
      <xdr:row>2</xdr:row>
      <xdr:rowOff>5399</xdr:rowOff>
    </xdr:to>
    <xdr:pic>
      <xdr:nvPicPr>
        <xdr:cNvPr id="3" name="Obraz 1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19108" y="191219"/>
          <a:ext cx="2150640" cy="979592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245512</xdr:colOff>
      <xdr:row>5</xdr:row>
      <xdr:rowOff>154847</xdr:rowOff>
    </xdr:from>
    <xdr:to>
      <xdr:col>5</xdr:col>
      <xdr:colOff>1747099</xdr:colOff>
      <xdr:row>5</xdr:row>
      <xdr:rowOff>1189154</xdr:rowOff>
    </xdr:to>
    <xdr:pic>
      <xdr:nvPicPr>
        <xdr:cNvPr id="4" name="Obraz 3" descr="Obraz zawierający zastawa stołowa, Kubeł na śmieci, naczynia, w pomieszczeniu">
          <a:extLst>
            <a:ext uri="{FF2B5EF4-FFF2-40B4-BE49-F238E27FC236}">
              <a16:creationId xmlns:a16="http://schemas.microsoft.com/office/drawing/2014/main" id="{BE1B3240-4F03-973A-22AC-56A003C53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87285" y="4796120"/>
          <a:ext cx="1501587" cy="1034307"/>
        </a:xfrm>
        <a:prstGeom prst="rect">
          <a:avLst/>
        </a:prstGeom>
      </xdr:spPr>
    </xdr:pic>
    <xdr:clientData/>
  </xdr:twoCellAnchor>
  <xdr:twoCellAnchor editAs="oneCell">
    <xdr:from>
      <xdr:col>5</xdr:col>
      <xdr:colOff>339234</xdr:colOff>
      <xdr:row>6</xdr:row>
      <xdr:rowOff>211892</xdr:rowOff>
    </xdr:from>
    <xdr:to>
      <xdr:col>5</xdr:col>
      <xdr:colOff>1527058</xdr:colOff>
      <xdr:row>6</xdr:row>
      <xdr:rowOff>1123333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BAA00339-B4C3-6650-D6DB-344EBEB18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81007" y="6290574"/>
          <a:ext cx="1187824" cy="911441"/>
        </a:xfrm>
        <a:prstGeom prst="rect">
          <a:avLst/>
        </a:prstGeom>
      </xdr:spPr>
    </xdr:pic>
    <xdr:clientData/>
  </xdr:twoCellAnchor>
  <xdr:twoCellAnchor editAs="oneCell">
    <xdr:from>
      <xdr:col>5</xdr:col>
      <xdr:colOff>373869</xdr:colOff>
      <xdr:row>7</xdr:row>
      <xdr:rowOff>241436</xdr:rowOff>
    </xdr:from>
    <xdr:to>
      <xdr:col>5</xdr:col>
      <xdr:colOff>1550487</xdr:colOff>
      <xdr:row>7</xdr:row>
      <xdr:rowOff>1173232</xdr:rowOff>
    </xdr:to>
    <xdr:pic>
      <xdr:nvPicPr>
        <xdr:cNvPr id="9" name="Obraz 8" descr="Obraz zawierający Kubeł na śmieci, podłoga, czerwony, ziemia&#10;&#10;Opis wygenerowany automatycznie">
          <a:extLst>
            <a:ext uri="{FF2B5EF4-FFF2-40B4-BE49-F238E27FC236}">
              <a16:creationId xmlns:a16="http://schemas.microsoft.com/office/drawing/2014/main" id="{31739699-7E82-2015-89EE-0C7C8D62A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015642" y="7757527"/>
          <a:ext cx="1176618" cy="931796"/>
        </a:xfrm>
        <a:prstGeom prst="rect">
          <a:avLst/>
        </a:prstGeom>
      </xdr:spPr>
    </xdr:pic>
    <xdr:clientData/>
  </xdr:twoCellAnchor>
  <xdr:twoCellAnchor editAs="oneCell">
    <xdr:from>
      <xdr:col>5</xdr:col>
      <xdr:colOff>430918</xdr:colOff>
      <xdr:row>8</xdr:row>
      <xdr:rowOff>205781</xdr:rowOff>
    </xdr:from>
    <xdr:to>
      <xdr:col>5</xdr:col>
      <xdr:colOff>1581716</xdr:colOff>
      <xdr:row>8</xdr:row>
      <xdr:rowOff>1214310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11C285AF-A256-FF5B-8B61-4E46AC44C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072691" y="9159281"/>
          <a:ext cx="1150798" cy="1008529"/>
        </a:xfrm>
        <a:prstGeom prst="rect">
          <a:avLst/>
        </a:prstGeom>
      </xdr:spPr>
    </xdr:pic>
    <xdr:clientData/>
  </xdr:twoCellAnchor>
  <xdr:twoCellAnchor>
    <xdr:from>
      <xdr:col>5</xdr:col>
      <xdr:colOff>366738</xdr:colOff>
      <xdr:row>9</xdr:row>
      <xdr:rowOff>172164</xdr:rowOff>
    </xdr:from>
    <xdr:to>
      <xdr:col>5</xdr:col>
      <xdr:colOff>1532150</xdr:colOff>
      <xdr:row>9</xdr:row>
      <xdr:rowOff>1334137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EF417449-5190-676E-A948-C2A7A09F4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008511" y="10563073"/>
          <a:ext cx="1165412" cy="1161973"/>
        </a:xfrm>
        <a:prstGeom prst="rect">
          <a:avLst/>
        </a:prstGeom>
      </xdr:spPr>
    </xdr:pic>
    <xdr:clientData/>
  </xdr:twoCellAnchor>
  <xdr:twoCellAnchor editAs="oneCell">
    <xdr:from>
      <xdr:col>5</xdr:col>
      <xdr:colOff>257736</xdr:colOff>
      <xdr:row>10</xdr:row>
      <xdr:rowOff>67235</xdr:rowOff>
    </xdr:from>
    <xdr:to>
      <xdr:col>5</xdr:col>
      <xdr:colOff>1645228</xdr:colOff>
      <xdr:row>10</xdr:row>
      <xdr:rowOff>1365863</xdr:rowOff>
    </xdr:to>
    <xdr:pic>
      <xdr:nvPicPr>
        <xdr:cNvPr id="12" name="Obraz 11" descr="Obraz zawierający Kubeł na śmieci, czerwony, pojemnik, ziemia&#10;&#10;Opis wygenerowany automatycznie">
          <a:extLst>
            <a:ext uri="{FF2B5EF4-FFF2-40B4-BE49-F238E27FC236}">
              <a16:creationId xmlns:a16="http://schemas.microsoft.com/office/drawing/2014/main" id="{59179018-4214-6BFC-E92A-45C89C0AD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899509" y="11895553"/>
          <a:ext cx="1387492" cy="1298628"/>
        </a:xfrm>
        <a:prstGeom prst="rect">
          <a:avLst/>
        </a:prstGeom>
      </xdr:spPr>
    </xdr:pic>
    <xdr:clientData/>
  </xdr:twoCellAnchor>
  <xdr:twoCellAnchor editAs="oneCell">
    <xdr:from>
      <xdr:col>5</xdr:col>
      <xdr:colOff>246529</xdr:colOff>
      <xdr:row>11</xdr:row>
      <xdr:rowOff>100854</xdr:rowOff>
    </xdr:from>
    <xdr:to>
      <xdr:col>5</xdr:col>
      <xdr:colOff>1506682</xdr:colOff>
      <xdr:row>11</xdr:row>
      <xdr:rowOff>1362310</xdr:rowOff>
    </xdr:to>
    <xdr:pic>
      <xdr:nvPicPr>
        <xdr:cNvPr id="13" name="Obraz 12" descr="Obraz zawierający podłoga, w pomieszczeniu, plastik, ziemia">
          <a:extLst>
            <a:ext uri="{FF2B5EF4-FFF2-40B4-BE49-F238E27FC236}">
              <a16:creationId xmlns:a16="http://schemas.microsoft.com/office/drawing/2014/main" id="{16B3A739-62B1-294B-D8DD-3B76C93E3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888302" y="13366581"/>
          <a:ext cx="1260153" cy="1261456"/>
        </a:xfrm>
        <a:prstGeom prst="rect">
          <a:avLst/>
        </a:prstGeom>
      </xdr:spPr>
    </xdr:pic>
    <xdr:clientData/>
  </xdr:twoCellAnchor>
  <xdr:twoCellAnchor editAs="oneCell">
    <xdr:from>
      <xdr:col>5</xdr:col>
      <xdr:colOff>145676</xdr:colOff>
      <xdr:row>12</xdr:row>
      <xdr:rowOff>56029</xdr:rowOff>
    </xdr:from>
    <xdr:to>
      <xdr:col>5</xdr:col>
      <xdr:colOff>1679863</xdr:colOff>
      <xdr:row>12</xdr:row>
      <xdr:rowOff>1427949</xdr:rowOff>
    </xdr:to>
    <xdr:pic>
      <xdr:nvPicPr>
        <xdr:cNvPr id="14" name="Obraz 13" descr="Obraz zawierający pokrywa, naczynia, toaleta, zastawa stołowa&#10;&#10;Opis wygenerowany automatycznie">
          <a:extLst>
            <a:ext uri="{FF2B5EF4-FFF2-40B4-BE49-F238E27FC236}">
              <a16:creationId xmlns:a16="http://schemas.microsoft.com/office/drawing/2014/main" id="{25EE8145-4546-807A-BA08-CB8B624B1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787449" y="14759165"/>
          <a:ext cx="1534187" cy="1371920"/>
        </a:xfrm>
        <a:prstGeom prst="rect">
          <a:avLst/>
        </a:prstGeom>
      </xdr:spPr>
    </xdr:pic>
    <xdr:clientData/>
  </xdr:twoCellAnchor>
  <xdr:twoCellAnchor editAs="oneCell">
    <xdr:from>
      <xdr:col>5</xdr:col>
      <xdr:colOff>414619</xdr:colOff>
      <xdr:row>19</xdr:row>
      <xdr:rowOff>67235</xdr:rowOff>
    </xdr:from>
    <xdr:to>
      <xdr:col>5</xdr:col>
      <xdr:colOff>1506682</xdr:colOff>
      <xdr:row>19</xdr:row>
      <xdr:rowOff>1411686</xdr:rowOff>
    </xdr:to>
    <xdr:pic>
      <xdr:nvPicPr>
        <xdr:cNvPr id="15" name="Obraz 14" descr="Obraz zawierający podłoga, w pomieszczeniu, ziemia, sztuka&#10;&#10;Opis wygenerowany automatycznie">
          <a:extLst>
            <a:ext uri="{FF2B5EF4-FFF2-40B4-BE49-F238E27FC236}">
              <a16:creationId xmlns:a16="http://schemas.microsoft.com/office/drawing/2014/main" id="{BBA8C7E8-8D63-9CC0-8D8A-87B9D2F30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056392" y="26269644"/>
          <a:ext cx="1092063" cy="1344451"/>
        </a:xfrm>
        <a:prstGeom prst="rect">
          <a:avLst/>
        </a:prstGeom>
      </xdr:spPr>
    </xdr:pic>
    <xdr:clientData/>
  </xdr:twoCellAnchor>
  <xdr:twoCellAnchor editAs="oneCell">
    <xdr:from>
      <xdr:col>5</xdr:col>
      <xdr:colOff>228192</xdr:colOff>
      <xdr:row>22</xdr:row>
      <xdr:rowOff>177258</xdr:rowOff>
    </xdr:from>
    <xdr:to>
      <xdr:col>5</xdr:col>
      <xdr:colOff>1696163</xdr:colOff>
      <xdr:row>22</xdr:row>
      <xdr:rowOff>1277385</xdr:rowOff>
    </xdr:to>
    <xdr:pic>
      <xdr:nvPicPr>
        <xdr:cNvPr id="18" name="Obraz 17" descr="Obraz zawierający żółty, krąg, frisbee, w pomieszczeniu&#10;&#10;Opis wygenerowany automatycznie">
          <a:extLst>
            <a:ext uri="{FF2B5EF4-FFF2-40B4-BE49-F238E27FC236}">
              <a16:creationId xmlns:a16="http://schemas.microsoft.com/office/drawing/2014/main" id="{1C0019C8-E062-A37E-77E4-6C849EF8A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869965" y="32129303"/>
          <a:ext cx="1467971" cy="1100127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380998</xdr:colOff>
      <xdr:row>23</xdr:row>
      <xdr:rowOff>100852</xdr:rowOff>
    </xdr:from>
    <xdr:to>
      <xdr:col>5</xdr:col>
      <xdr:colOff>1546411</xdr:colOff>
      <xdr:row>23</xdr:row>
      <xdr:rowOff>1118551</xdr:rowOff>
    </xdr:to>
    <xdr:pic>
      <xdr:nvPicPr>
        <xdr:cNvPr id="19" name="Obraz 18" descr="Obraz zawierający urządzenie, krąg, srebro, gofrownica">
          <a:extLst>
            <a:ext uri="{FF2B5EF4-FFF2-40B4-BE49-F238E27FC236}">
              <a16:creationId xmlns:a16="http://schemas.microsoft.com/office/drawing/2014/main" id="{DCDE6D62-DDD3-F20A-8B0D-71A3970A0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390527" y="24462440"/>
          <a:ext cx="1165413" cy="1017699"/>
        </a:xfrm>
        <a:prstGeom prst="rect">
          <a:avLst/>
        </a:prstGeom>
      </xdr:spPr>
    </xdr:pic>
    <xdr:clientData/>
  </xdr:twoCellAnchor>
  <xdr:twoCellAnchor editAs="oneCell">
    <xdr:from>
      <xdr:col>5</xdr:col>
      <xdr:colOff>190499</xdr:colOff>
      <xdr:row>13</xdr:row>
      <xdr:rowOff>206803</xdr:rowOff>
    </xdr:from>
    <xdr:to>
      <xdr:col>5</xdr:col>
      <xdr:colOff>1816798</xdr:colOff>
      <xdr:row>13</xdr:row>
      <xdr:rowOff>1407462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A0EE4DC6-3C36-CA78-9A7D-82602DC27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832272" y="16347348"/>
          <a:ext cx="1626299" cy="1200659"/>
        </a:xfrm>
        <a:prstGeom prst="rect">
          <a:avLst/>
        </a:prstGeom>
      </xdr:spPr>
    </xdr:pic>
    <xdr:clientData/>
  </xdr:twoCellAnchor>
  <xdr:twoCellAnchor editAs="oneCell">
    <xdr:from>
      <xdr:col>5</xdr:col>
      <xdr:colOff>224118</xdr:colOff>
      <xdr:row>14</xdr:row>
      <xdr:rowOff>123265</xdr:rowOff>
    </xdr:from>
    <xdr:to>
      <xdr:col>5</xdr:col>
      <xdr:colOff>1834228</xdr:colOff>
      <xdr:row>14</xdr:row>
      <xdr:rowOff>1143001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349C4D1E-CF64-77FE-6A6D-11C6815DD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233647" y="16293353"/>
          <a:ext cx="1610110" cy="1019736"/>
        </a:xfrm>
        <a:prstGeom prst="rect">
          <a:avLst/>
        </a:prstGeom>
      </xdr:spPr>
    </xdr:pic>
    <xdr:clientData/>
  </xdr:twoCellAnchor>
  <xdr:twoCellAnchor editAs="oneCell">
    <xdr:from>
      <xdr:col>5</xdr:col>
      <xdr:colOff>12225</xdr:colOff>
      <xdr:row>17</xdr:row>
      <xdr:rowOff>151788</xdr:rowOff>
    </xdr:from>
    <xdr:to>
      <xdr:col>5</xdr:col>
      <xdr:colOff>1738885</xdr:colOff>
      <xdr:row>17</xdr:row>
      <xdr:rowOff>1285212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D7B90689-8C0E-C615-FAFB-A64B82A93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653998" y="22041970"/>
          <a:ext cx="1726660" cy="1133424"/>
        </a:xfrm>
        <a:prstGeom prst="rect">
          <a:avLst/>
        </a:prstGeom>
      </xdr:spPr>
    </xdr:pic>
    <xdr:clientData/>
  </xdr:twoCellAnchor>
  <xdr:twoCellAnchor editAs="oneCell">
    <xdr:from>
      <xdr:col>5</xdr:col>
      <xdr:colOff>425824</xdr:colOff>
      <xdr:row>16</xdr:row>
      <xdr:rowOff>78442</xdr:rowOff>
    </xdr:from>
    <xdr:to>
      <xdr:col>5</xdr:col>
      <xdr:colOff>1518610</xdr:colOff>
      <xdr:row>16</xdr:row>
      <xdr:rowOff>1267895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E488019A-EB7B-1461-929E-04950FD86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435353" y="18736236"/>
          <a:ext cx="1092786" cy="1210235"/>
        </a:xfrm>
        <a:prstGeom prst="rect">
          <a:avLst/>
        </a:prstGeom>
      </xdr:spPr>
    </xdr:pic>
    <xdr:clientData/>
  </xdr:twoCellAnchor>
  <xdr:twoCellAnchor editAs="oneCell">
    <xdr:from>
      <xdr:col>5</xdr:col>
      <xdr:colOff>392207</xdr:colOff>
      <xdr:row>21</xdr:row>
      <xdr:rowOff>56032</xdr:rowOff>
    </xdr:from>
    <xdr:to>
      <xdr:col>5</xdr:col>
      <xdr:colOff>1454727</xdr:colOff>
      <xdr:row>21</xdr:row>
      <xdr:rowOff>1384107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2C8D2602-885D-C929-CC20-861A8417E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033980" y="29133259"/>
          <a:ext cx="1062520" cy="1328075"/>
        </a:xfrm>
        <a:prstGeom prst="rect">
          <a:avLst/>
        </a:prstGeom>
      </xdr:spPr>
    </xdr:pic>
    <xdr:clientData/>
  </xdr:twoCellAnchor>
  <xdr:twoCellAnchor editAs="oneCell">
    <xdr:from>
      <xdr:col>5</xdr:col>
      <xdr:colOff>493058</xdr:colOff>
      <xdr:row>15</xdr:row>
      <xdr:rowOff>67236</xdr:rowOff>
    </xdr:from>
    <xdr:to>
      <xdr:col>5</xdr:col>
      <xdr:colOff>1611643</xdr:colOff>
      <xdr:row>15</xdr:row>
      <xdr:rowOff>1189453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67A2C6CD-9116-7E7A-6466-A1EB8B7AE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939617" y="17301883"/>
          <a:ext cx="1118585" cy="1142999"/>
        </a:xfrm>
        <a:prstGeom prst="rect">
          <a:avLst/>
        </a:prstGeom>
      </xdr:spPr>
    </xdr:pic>
    <xdr:clientData/>
  </xdr:twoCellAnchor>
  <xdr:oneCellAnchor>
    <xdr:from>
      <xdr:col>5</xdr:col>
      <xdr:colOff>120209</xdr:colOff>
      <xdr:row>18</xdr:row>
      <xdr:rowOff>114097</xdr:rowOff>
    </xdr:from>
    <xdr:ext cx="1692088" cy="1296684"/>
    <xdr:pic>
      <xdr:nvPicPr>
        <xdr:cNvPr id="5" name="Obraz 4" descr="Obraz zawierający pudełko, Materiały biurowe, Opakowanie i etykietowanie, tektura">
          <a:extLst>
            <a:ext uri="{FF2B5EF4-FFF2-40B4-BE49-F238E27FC236}">
              <a16:creationId xmlns:a16="http://schemas.microsoft.com/office/drawing/2014/main" id="{17AAB326-DA2E-46DF-92DA-DF64DC629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8761982" y="24879097"/>
          <a:ext cx="1692088" cy="1296684"/>
        </a:xfrm>
        <a:prstGeom prst="rect">
          <a:avLst/>
        </a:prstGeom>
      </xdr:spPr>
    </xdr:pic>
    <xdr:clientData/>
  </xdr:oneCellAnchor>
  <xdr:oneCellAnchor>
    <xdr:from>
      <xdr:col>5</xdr:col>
      <xdr:colOff>459441</xdr:colOff>
      <xdr:row>20</xdr:row>
      <xdr:rowOff>100853</xdr:rowOff>
    </xdr:from>
    <xdr:ext cx="874059" cy="1226056"/>
    <xdr:pic>
      <xdr:nvPicPr>
        <xdr:cNvPr id="34" name="Obraz 33">
          <a:extLst>
            <a:ext uri="{FF2B5EF4-FFF2-40B4-BE49-F238E27FC236}">
              <a16:creationId xmlns:a16="http://schemas.microsoft.com/office/drawing/2014/main" id="{070F9ADD-6FF9-4085-9D36-4CC5DB209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101214" y="27740671"/>
          <a:ext cx="874059" cy="122605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end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0"/>
  <sheetViews>
    <sheetView tabSelected="1" view="pageBreakPreview" zoomScale="85" zoomScaleNormal="85" zoomScaleSheetLayoutView="85" zoomScalePageLayoutView="80" workbookViewId="0">
      <selection activeCell="H7" sqref="H7"/>
    </sheetView>
  </sheetViews>
  <sheetFormatPr defaultColWidth="11.5703125" defaultRowHeight="15" x14ac:dyDescent="0.25"/>
  <cols>
    <col min="1" max="2" width="12.28515625" style="44" customWidth="1"/>
    <col min="3" max="3" width="37" style="44" bestFit="1" customWidth="1"/>
    <col min="4" max="4" width="52.42578125" style="43" customWidth="1"/>
    <col min="5" max="6" width="28.140625" style="44" bestFit="1" customWidth="1"/>
    <col min="7" max="7" width="18.140625" style="44" bestFit="1" customWidth="1"/>
    <col min="8" max="8" width="20.7109375" style="44" bestFit="1" customWidth="1"/>
    <col min="9" max="9" width="16.5703125" style="44" customWidth="1"/>
    <col min="10" max="10" width="10.140625" style="44" bestFit="1" customWidth="1"/>
    <col min="11" max="12" width="16.7109375" style="45" customWidth="1"/>
    <col min="13" max="13" width="19.140625" style="45" customWidth="1"/>
    <col min="14" max="14" width="52.85546875" style="8" customWidth="1"/>
    <col min="15" max="16384" width="11.5703125" style="8"/>
  </cols>
  <sheetData>
    <row r="1" spans="1:13" x14ac:dyDescent="0.25">
      <c r="A1" s="4"/>
      <c r="B1" s="4"/>
      <c r="C1" s="5"/>
      <c r="D1" s="5"/>
      <c r="E1" s="6"/>
      <c r="F1" s="6"/>
      <c r="G1" s="4"/>
      <c r="H1" s="4"/>
      <c r="I1" s="4"/>
      <c r="J1" s="4"/>
      <c r="K1" s="7"/>
      <c r="L1" s="7"/>
      <c r="M1" s="7"/>
    </row>
    <row r="2" spans="1:13" ht="77.099999999999994" customHeight="1" x14ac:dyDescent="0.25">
      <c r="A2" s="4"/>
      <c r="B2" s="4"/>
      <c r="C2" s="9"/>
      <c r="D2" s="9"/>
      <c r="E2" s="10"/>
      <c r="F2" s="10"/>
      <c r="G2" s="10"/>
      <c r="H2" s="10"/>
      <c r="I2" s="10"/>
      <c r="J2" s="10"/>
      <c r="K2" s="11"/>
      <c r="L2" s="11"/>
      <c r="M2" s="7"/>
    </row>
    <row r="3" spans="1:13" ht="33.6" customHeight="1" x14ac:dyDescent="0.25">
      <c r="A3" s="12"/>
      <c r="B3" s="12"/>
      <c r="C3" s="13" t="s">
        <v>0</v>
      </c>
      <c r="D3" s="13"/>
      <c r="E3" s="13"/>
      <c r="F3" s="13"/>
      <c r="G3" s="14"/>
      <c r="H3" s="12"/>
      <c r="I3" s="12"/>
      <c r="J3" s="12"/>
      <c r="K3" s="15"/>
      <c r="L3" s="15"/>
      <c r="M3" s="15"/>
    </row>
    <row r="4" spans="1:13" x14ac:dyDescent="0.25">
      <c r="A4" s="12"/>
      <c r="B4" s="12"/>
      <c r="C4" s="14"/>
      <c r="D4" s="16"/>
      <c r="E4" s="14"/>
      <c r="F4" s="14"/>
      <c r="G4" s="14"/>
      <c r="H4" s="12"/>
      <c r="I4" s="12"/>
      <c r="J4" s="12"/>
      <c r="K4" s="15"/>
      <c r="L4" s="15"/>
      <c r="M4" s="15"/>
    </row>
    <row r="5" spans="1:13" ht="113.25" customHeight="1" x14ac:dyDescent="0.25">
      <c r="A5" s="17" t="s">
        <v>1</v>
      </c>
      <c r="B5" s="17" t="s">
        <v>55</v>
      </c>
      <c r="C5" s="18" t="s">
        <v>2</v>
      </c>
      <c r="D5" s="18" t="s">
        <v>52</v>
      </c>
      <c r="E5" s="18" t="s">
        <v>3</v>
      </c>
      <c r="F5" s="18" t="s">
        <v>41</v>
      </c>
      <c r="G5" s="19" t="s">
        <v>4</v>
      </c>
      <c r="H5" s="19" t="s">
        <v>5</v>
      </c>
      <c r="I5" s="19" t="s">
        <v>54</v>
      </c>
      <c r="J5" s="19" t="s">
        <v>6</v>
      </c>
      <c r="K5" s="20" t="s">
        <v>30</v>
      </c>
      <c r="L5" s="20" t="s">
        <v>7</v>
      </c>
      <c r="M5" s="20" t="s">
        <v>8</v>
      </c>
    </row>
    <row r="6" spans="1:13" ht="113.25" customHeight="1" x14ac:dyDescent="0.25">
      <c r="A6" s="21">
        <v>1</v>
      </c>
      <c r="B6" s="21" t="s">
        <v>56</v>
      </c>
      <c r="C6" s="22" t="s">
        <v>11</v>
      </c>
      <c r="D6" s="22" t="s">
        <v>31</v>
      </c>
      <c r="E6" s="23" t="s">
        <v>53</v>
      </c>
      <c r="F6" s="24"/>
      <c r="G6" s="25" t="s">
        <v>9</v>
      </c>
      <c r="H6" s="26">
        <v>50</v>
      </c>
      <c r="I6" s="1"/>
      <c r="J6" s="2"/>
      <c r="K6" s="27">
        <f>ROUND(H6*I6,2)</f>
        <v>0</v>
      </c>
      <c r="L6" s="27">
        <f>ROUND(J6*K6,2)</f>
        <v>0</v>
      </c>
      <c r="M6" s="27">
        <f>K6+L6</f>
        <v>0</v>
      </c>
    </row>
    <row r="7" spans="1:13" ht="113.25" customHeight="1" x14ac:dyDescent="0.25">
      <c r="A7" s="21">
        <v>2</v>
      </c>
      <c r="B7" s="21" t="s">
        <v>56</v>
      </c>
      <c r="C7" s="22" t="s">
        <v>12</v>
      </c>
      <c r="D7" s="22" t="s">
        <v>33</v>
      </c>
      <c r="E7" s="23" t="s">
        <v>53</v>
      </c>
      <c r="F7" s="24"/>
      <c r="G7" s="25" t="s">
        <v>9</v>
      </c>
      <c r="H7" s="26">
        <v>250</v>
      </c>
      <c r="I7" s="1"/>
      <c r="J7" s="2"/>
      <c r="K7" s="27">
        <f t="shared" ref="K7:K18" si="0">ROUND(H7*I7,2)</f>
        <v>0</v>
      </c>
      <c r="L7" s="27">
        <f t="shared" ref="L7:L18" si="1">ROUND(J7*K7,2)</f>
        <v>0</v>
      </c>
      <c r="M7" s="27">
        <f t="shared" ref="M7:M18" si="2">K7+L7</f>
        <v>0</v>
      </c>
    </row>
    <row r="8" spans="1:13" ht="113.25" customHeight="1" x14ac:dyDescent="0.25">
      <c r="A8" s="21">
        <v>3</v>
      </c>
      <c r="B8" s="21" t="s">
        <v>56</v>
      </c>
      <c r="C8" s="22" t="s">
        <v>13</v>
      </c>
      <c r="D8" s="22" t="s">
        <v>33</v>
      </c>
      <c r="E8" s="23" t="s">
        <v>53</v>
      </c>
      <c r="F8" s="24"/>
      <c r="G8" s="25" t="s">
        <v>9</v>
      </c>
      <c r="H8" s="26">
        <v>300</v>
      </c>
      <c r="I8" s="1"/>
      <c r="J8" s="2"/>
      <c r="K8" s="27">
        <f t="shared" si="0"/>
        <v>0</v>
      </c>
      <c r="L8" s="27">
        <f t="shared" si="1"/>
        <v>0</v>
      </c>
      <c r="M8" s="27">
        <f t="shared" si="2"/>
        <v>0</v>
      </c>
    </row>
    <row r="9" spans="1:13" ht="113.25" customHeight="1" x14ac:dyDescent="0.25">
      <c r="A9" s="21">
        <v>4</v>
      </c>
      <c r="B9" s="21" t="s">
        <v>56</v>
      </c>
      <c r="C9" s="22" t="s">
        <v>25</v>
      </c>
      <c r="D9" s="22" t="s">
        <v>32</v>
      </c>
      <c r="E9" s="23" t="s">
        <v>53</v>
      </c>
      <c r="F9" s="24"/>
      <c r="G9" s="25" t="s">
        <v>9</v>
      </c>
      <c r="H9" s="26">
        <v>200</v>
      </c>
      <c r="I9" s="1"/>
      <c r="J9" s="2"/>
      <c r="K9" s="27">
        <f t="shared" si="0"/>
        <v>0</v>
      </c>
      <c r="L9" s="27">
        <f t="shared" si="1"/>
        <v>0</v>
      </c>
      <c r="M9" s="27">
        <f t="shared" si="2"/>
        <v>0</v>
      </c>
    </row>
    <row r="10" spans="1:13" ht="113.25" customHeight="1" x14ac:dyDescent="0.25">
      <c r="A10" s="21">
        <v>5</v>
      </c>
      <c r="B10" s="21" t="s">
        <v>56</v>
      </c>
      <c r="C10" s="22" t="s">
        <v>16</v>
      </c>
      <c r="D10" s="22" t="s">
        <v>32</v>
      </c>
      <c r="E10" s="23" t="s">
        <v>53</v>
      </c>
      <c r="F10" s="24"/>
      <c r="G10" s="25" t="s">
        <v>9</v>
      </c>
      <c r="H10" s="26">
        <v>550</v>
      </c>
      <c r="I10" s="1"/>
      <c r="J10" s="2"/>
      <c r="K10" s="27">
        <f t="shared" si="0"/>
        <v>0</v>
      </c>
      <c r="L10" s="27">
        <f t="shared" si="1"/>
        <v>0</v>
      </c>
      <c r="M10" s="27">
        <f t="shared" si="2"/>
        <v>0</v>
      </c>
    </row>
    <row r="11" spans="1:13" ht="113.25" customHeight="1" x14ac:dyDescent="0.25">
      <c r="A11" s="21">
        <v>6</v>
      </c>
      <c r="B11" s="21" t="s">
        <v>56</v>
      </c>
      <c r="C11" s="22" t="s">
        <v>15</v>
      </c>
      <c r="D11" s="22" t="s">
        <v>32</v>
      </c>
      <c r="E11" s="23" t="s">
        <v>53</v>
      </c>
      <c r="F11" s="24"/>
      <c r="G11" s="25" t="s">
        <v>9</v>
      </c>
      <c r="H11" s="26">
        <v>800</v>
      </c>
      <c r="I11" s="1"/>
      <c r="J11" s="2"/>
      <c r="K11" s="27">
        <f t="shared" si="0"/>
        <v>0</v>
      </c>
      <c r="L11" s="27">
        <f t="shared" si="1"/>
        <v>0</v>
      </c>
      <c r="M11" s="27">
        <f t="shared" si="2"/>
        <v>0</v>
      </c>
    </row>
    <row r="12" spans="1:13" ht="113.25" customHeight="1" x14ac:dyDescent="0.25">
      <c r="A12" s="21">
        <v>7</v>
      </c>
      <c r="B12" s="21" t="s">
        <v>56</v>
      </c>
      <c r="C12" s="22" t="s">
        <v>13</v>
      </c>
      <c r="D12" s="22" t="s">
        <v>19</v>
      </c>
      <c r="E12" s="23" t="s">
        <v>53</v>
      </c>
      <c r="F12" s="24"/>
      <c r="G12" s="25" t="s">
        <v>9</v>
      </c>
      <c r="H12" s="26">
        <v>900</v>
      </c>
      <c r="I12" s="1"/>
      <c r="J12" s="2"/>
      <c r="K12" s="27">
        <f t="shared" si="0"/>
        <v>0</v>
      </c>
      <c r="L12" s="27">
        <f t="shared" si="1"/>
        <v>0</v>
      </c>
      <c r="M12" s="27">
        <f t="shared" si="2"/>
        <v>0</v>
      </c>
    </row>
    <row r="13" spans="1:13" ht="113.25" customHeight="1" x14ac:dyDescent="0.25">
      <c r="A13" s="21">
        <v>8</v>
      </c>
      <c r="B13" s="21" t="s">
        <v>56</v>
      </c>
      <c r="C13" s="22" t="s">
        <v>14</v>
      </c>
      <c r="D13" s="22" t="s">
        <v>20</v>
      </c>
      <c r="E13" s="23" t="s">
        <v>53</v>
      </c>
      <c r="F13" s="24"/>
      <c r="G13" s="25" t="s">
        <v>21</v>
      </c>
      <c r="H13" s="26">
        <v>750</v>
      </c>
      <c r="I13" s="1"/>
      <c r="J13" s="2"/>
      <c r="K13" s="27">
        <f t="shared" si="0"/>
        <v>0</v>
      </c>
      <c r="L13" s="27">
        <f t="shared" si="1"/>
        <v>0</v>
      </c>
      <c r="M13" s="27">
        <f t="shared" si="2"/>
        <v>0</v>
      </c>
    </row>
    <row r="14" spans="1:13" ht="113.25" customHeight="1" x14ac:dyDescent="0.25">
      <c r="A14" s="21">
        <v>9</v>
      </c>
      <c r="B14" s="21" t="s">
        <v>56</v>
      </c>
      <c r="C14" s="24" t="s">
        <v>26</v>
      </c>
      <c r="D14" s="24" t="s">
        <v>36</v>
      </c>
      <c r="E14" s="23" t="s">
        <v>42</v>
      </c>
      <c r="F14" s="24"/>
      <c r="G14" s="28" t="s">
        <v>10</v>
      </c>
      <c r="H14" s="28">
        <v>30</v>
      </c>
      <c r="I14" s="3"/>
      <c r="J14" s="2"/>
      <c r="K14" s="27">
        <f t="shared" si="0"/>
        <v>0</v>
      </c>
      <c r="L14" s="27">
        <f t="shared" si="1"/>
        <v>0</v>
      </c>
      <c r="M14" s="27">
        <f t="shared" si="2"/>
        <v>0</v>
      </c>
    </row>
    <row r="15" spans="1:13" ht="113.25" customHeight="1" x14ac:dyDescent="0.25">
      <c r="A15" s="21">
        <v>10</v>
      </c>
      <c r="B15" s="21" t="s">
        <v>56</v>
      </c>
      <c r="C15" s="24" t="s">
        <v>26</v>
      </c>
      <c r="D15" s="24" t="s">
        <v>35</v>
      </c>
      <c r="E15" s="23" t="s">
        <v>43</v>
      </c>
      <c r="F15" s="24"/>
      <c r="G15" s="28" t="s">
        <v>10</v>
      </c>
      <c r="H15" s="28">
        <v>35</v>
      </c>
      <c r="I15" s="3"/>
      <c r="J15" s="2"/>
      <c r="K15" s="27">
        <f t="shared" si="0"/>
        <v>0</v>
      </c>
      <c r="L15" s="27">
        <f t="shared" si="1"/>
        <v>0</v>
      </c>
      <c r="M15" s="27">
        <f t="shared" si="2"/>
        <v>0</v>
      </c>
    </row>
    <row r="16" spans="1:13" ht="113.25" customHeight="1" x14ac:dyDescent="0.25">
      <c r="A16" s="21">
        <v>11</v>
      </c>
      <c r="B16" s="21" t="s">
        <v>56</v>
      </c>
      <c r="C16" s="24" t="s">
        <v>27</v>
      </c>
      <c r="D16" s="24" t="s">
        <v>34</v>
      </c>
      <c r="E16" s="23" t="s">
        <v>44</v>
      </c>
      <c r="F16" s="24"/>
      <c r="G16" s="28" t="s">
        <v>10</v>
      </c>
      <c r="H16" s="28">
        <v>15</v>
      </c>
      <c r="I16" s="3"/>
      <c r="J16" s="2"/>
      <c r="K16" s="27">
        <f t="shared" si="0"/>
        <v>0</v>
      </c>
      <c r="L16" s="27">
        <f t="shared" si="1"/>
        <v>0</v>
      </c>
      <c r="M16" s="27">
        <f t="shared" si="2"/>
        <v>0</v>
      </c>
    </row>
    <row r="17" spans="1:13" ht="113.25" customHeight="1" x14ac:dyDescent="0.25">
      <c r="A17" s="21">
        <v>12</v>
      </c>
      <c r="B17" s="21" t="s">
        <v>56</v>
      </c>
      <c r="C17" s="24" t="s">
        <v>26</v>
      </c>
      <c r="D17" s="24" t="s">
        <v>37</v>
      </c>
      <c r="E17" s="23" t="s">
        <v>45</v>
      </c>
      <c r="F17" s="24"/>
      <c r="G17" s="28" t="s">
        <v>10</v>
      </c>
      <c r="H17" s="28">
        <v>30</v>
      </c>
      <c r="I17" s="3"/>
      <c r="J17" s="2"/>
      <c r="K17" s="27">
        <f t="shared" si="0"/>
        <v>0</v>
      </c>
      <c r="L17" s="27">
        <f t="shared" si="1"/>
        <v>0</v>
      </c>
      <c r="M17" s="27">
        <f t="shared" si="2"/>
        <v>0</v>
      </c>
    </row>
    <row r="18" spans="1:13" ht="113.25" customHeight="1" x14ac:dyDescent="0.25">
      <c r="A18" s="21">
        <v>13</v>
      </c>
      <c r="B18" s="21" t="s">
        <v>56</v>
      </c>
      <c r="C18" s="24" t="s">
        <v>26</v>
      </c>
      <c r="D18" s="24" t="s">
        <v>47</v>
      </c>
      <c r="E18" s="23" t="s">
        <v>46</v>
      </c>
      <c r="F18" s="24"/>
      <c r="G18" s="28" t="s">
        <v>10</v>
      </c>
      <c r="H18" s="28">
        <v>20</v>
      </c>
      <c r="I18" s="3"/>
      <c r="J18" s="2"/>
      <c r="K18" s="27">
        <f t="shared" si="0"/>
        <v>0</v>
      </c>
      <c r="L18" s="27">
        <f t="shared" si="1"/>
        <v>0</v>
      </c>
      <c r="M18" s="27">
        <f t="shared" si="2"/>
        <v>0</v>
      </c>
    </row>
    <row r="19" spans="1:13" ht="113.25" customHeight="1" x14ac:dyDescent="0.25">
      <c r="A19" s="21">
        <v>14</v>
      </c>
      <c r="B19" s="21" t="s">
        <v>57</v>
      </c>
      <c r="C19" s="24" t="s">
        <v>17</v>
      </c>
      <c r="D19" s="24" t="s">
        <v>18</v>
      </c>
      <c r="E19" s="23" t="s">
        <v>53</v>
      </c>
      <c r="F19" s="24"/>
      <c r="G19" s="28" t="s">
        <v>10</v>
      </c>
      <c r="H19" s="29">
        <v>20</v>
      </c>
      <c r="I19" s="3"/>
      <c r="J19" s="2"/>
      <c r="K19" s="27">
        <f t="shared" ref="K19" si="3">ROUND(H19*I19,2)</f>
        <v>0</v>
      </c>
      <c r="L19" s="27">
        <f t="shared" ref="L19" si="4">ROUND(J19*K19,2)</f>
        <v>0</v>
      </c>
      <c r="M19" s="27">
        <f t="shared" ref="M19" si="5">K19+L19</f>
        <v>0</v>
      </c>
    </row>
    <row r="20" spans="1:13" ht="113.25" customHeight="1" x14ac:dyDescent="0.25">
      <c r="A20" s="21">
        <v>15</v>
      </c>
      <c r="B20" s="21" t="s">
        <v>57</v>
      </c>
      <c r="C20" s="22" t="s">
        <v>22</v>
      </c>
      <c r="D20" s="22" t="s">
        <v>39</v>
      </c>
      <c r="E20" s="23" t="s">
        <v>53</v>
      </c>
      <c r="F20" s="24"/>
      <c r="G20" s="25" t="s">
        <v>9</v>
      </c>
      <c r="H20" s="30">
        <v>5</v>
      </c>
      <c r="I20" s="1"/>
      <c r="J20" s="2"/>
      <c r="K20" s="27">
        <f t="shared" ref="K20:K22" si="6">ROUND(H20*I20,2)</f>
        <v>0</v>
      </c>
      <c r="L20" s="27">
        <f t="shared" ref="L20:L22" si="7">ROUND(J20*K20,2)</f>
        <v>0</v>
      </c>
      <c r="M20" s="27">
        <f t="shared" ref="M20:M22" si="8">K20+L20</f>
        <v>0</v>
      </c>
    </row>
    <row r="21" spans="1:13" ht="113.25" customHeight="1" x14ac:dyDescent="0.25">
      <c r="A21" s="21">
        <v>16</v>
      </c>
      <c r="B21" s="21" t="s">
        <v>57</v>
      </c>
      <c r="C21" s="22" t="s">
        <v>24</v>
      </c>
      <c r="D21" s="22" t="s">
        <v>48</v>
      </c>
      <c r="E21" s="23" t="s">
        <v>40</v>
      </c>
      <c r="F21" s="23"/>
      <c r="G21" s="25" t="s">
        <v>9</v>
      </c>
      <c r="H21" s="25">
        <v>30</v>
      </c>
      <c r="I21" s="1"/>
      <c r="J21" s="2"/>
      <c r="K21" s="27">
        <f t="shared" si="6"/>
        <v>0</v>
      </c>
      <c r="L21" s="27">
        <f t="shared" si="7"/>
        <v>0</v>
      </c>
      <c r="M21" s="27">
        <f t="shared" si="8"/>
        <v>0</v>
      </c>
    </row>
    <row r="22" spans="1:13" ht="113.25" customHeight="1" x14ac:dyDescent="0.25">
      <c r="A22" s="21">
        <v>17</v>
      </c>
      <c r="B22" s="21" t="s">
        <v>57</v>
      </c>
      <c r="C22" s="22" t="s">
        <v>23</v>
      </c>
      <c r="D22" s="22" t="s">
        <v>49</v>
      </c>
      <c r="E22" s="23" t="s">
        <v>40</v>
      </c>
      <c r="F22" s="24"/>
      <c r="G22" s="25" t="s">
        <v>9</v>
      </c>
      <c r="H22" s="25">
        <v>30</v>
      </c>
      <c r="I22" s="1"/>
      <c r="J22" s="2"/>
      <c r="K22" s="27">
        <f t="shared" si="6"/>
        <v>0</v>
      </c>
      <c r="L22" s="27">
        <f t="shared" si="7"/>
        <v>0</v>
      </c>
      <c r="M22" s="27">
        <f t="shared" si="8"/>
        <v>0</v>
      </c>
    </row>
    <row r="23" spans="1:13" ht="113.25" customHeight="1" x14ac:dyDescent="0.25">
      <c r="A23" s="21">
        <v>18</v>
      </c>
      <c r="B23" s="21" t="s">
        <v>58</v>
      </c>
      <c r="C23" s="22" t="s">
        <v>50</v>
      </c>
      <c r="D23" s="22" t="s">
        <v>38</v>
      </c>
      <c r="E23" s="23" t="s">
        <v>53</v>
      </c>
      <c r="F23" s="23"/>
      <c r="G23" s="25" t="s">
        <v>9</v>
      </c>
      <c r="H23" s="25">
        <v>30</v>
      </c>
      <c r="I23" s="1"/>
      <c r="J23" s="2"/>
      <c r="K23" s="27">
        <f t="shared" ref="K23" si="9">ROUND(H23*I23,2)</f>
        <v>0</v>
      </c>
      <c r="L23" s="27">
        <f t="shared" ref="L23" si="10">ROUND(J23*K23,2)</f>
        <v>0</v>
      </c>
      <c r="M23" s="27">
        <f t="shared" ref="M23" si="11">K23+L23</f>
        <v>0</v>
      </c>
    </row>
    <row r="24" spans="1:13" ht="113.25" customHeight="1" x14ac:dyDescent="0.25">
      <c r="A24" s="21">
        <v>19</v>
      </c>
      <c r="B24" s="21" t="s">
        <v>58</v>
      </c>
      <c r="C24" s="22" t="s">
        <v>51</v>
      </c>
      <c r="D24" s="22" t="s">
        <v>38</v>
      </c>
      <c r="E24" s="23" t="s">
        <v>53</v>
      </c>
      <c r="F24" s="23"/>
      <c r="G24" s="25" t="s">
        <v>9</v>
      </c>
      <c r="H24" s="25">
        <v>30</v>
      </c>
      <c r="I24" s="1"/>
      <c r="J24" s="2"/>
      <c r="K24" s="27">
        <f t="shared" ref="K24" si="12">ROUND(H24*I24,2)</f>
        <v>0</v>
      </c>
      <c r="L24" s="27">
        <f t="shared" ref="L24:L25" si="13">ROUND(J24*K24,2)</f>
        <v>0</v>
      </c>
      <c r="M24" s="27">
        <f t="shared" ref="M24:M25" si="14">K24+L24</f>
        <v>0</v>
      </c>
    </row>
    <row r="25" spans="1:13" ht="34.5" customHeight="1" x14ac:dyDescent="0.25">
      <c r="A25" s="31"/>
      <c r="B25" s="31"/>
      <c r="C25" s="31"/>
      <c r="D25" s="31"/>
      <c r="E25" s="31"/>
      <c r="F25" s="31"/>
      <c r="G25" s="32"/>
      <c r="H25" s="32"/>
      <c r="I25" s="33" t="s">
        <v>60</v>
      </c>
      <c r="J25" s="33"/>
      <c r="K25" s="34">
        <f>SUMIF($B$6:$B$24,"Część 1",K$6:K$24)</f>
        <v>0</v>
      </c>
      <c r="L25" s="34">
        <f t="shared" ref="L25:M27" si="15">SUMIF($B$6:$B$24,"Część 1",L$6:L$24)</f>
        <v>0</v>
      </c>
      <c r="M25" s="34">
        <f t="shared" si="15"/>
        <v>0</v>
      </c>
    </row>
    <row r="26" spans="1:13" ht="34.5" customHeight="1" x14ac:dyDescent="0.25">
      <c r="A26" s="35"/>
      <c r="B26" s="35"/>
      <c r="C26" s="36"/>
      <c r="D26" s="37" t="s">
        <v>59</v>
      </c>
      <c r="E26" s="37"/>
      <c r="F26" s="37"/>
      <c r="G26" s="32"/>
      <c r="H26" s="32"/>
      <c r="I26" s="33" t="s">
        <v>61</v>
      </c>
      <c r="J26" s="33"/>
      <c r="K26" s="34">
        <f>SUMIF($B$6:$B$24,"Część 2",K$6:K$24)</f>
        <v>0</v>
      </c>
      <c r="L26" s="34">
        <f t="shared" ref="L26:M26" si="16">SUMIF($B$6:$B$24,"Część 2",L$6:L$24)</f>
        <v>0</v>
      </c>
      <c r="M26" s="34">
        <f t="shared" si="16"/>
        <v>0</v>
      </c>
    </row>
    <row r="27" spans="1:13" ht="34.5" customHeight="1" x14ac:dyDescent="0.25">
      <c r="A27" s="35"/>
      <c r="B27" s="35"/>
      <c r="C27" s="36"/>
      <c r="D27" s="37" t="s">
        <v>28</v>
      </c>
      <c r="E27" s="37"/>
      <c r="F27" s="37"/>
      <c r="G27" s="38"/>
      <c r="H27" s="38"/>
      <c r="I27" s="33" t="s">
        <v>62</v>
      </c>
      <c r="J27" s="33"/>
      <c r="K27" s="34">
        <f>SUMIF($B$6:$B$24,"Część 3",K$6:K$24)</f>
        <v>0</v>
      </c>
      <c r="L27" s="34">
        <f t="shared" ref="L27:M27" si="17">SUMIF($B$6:$B$24,"Część 3",L$6:L$24)</f>
        <v>0</v>
      </c>
      <c r="M27" s="34">
        <f t="shared" si="17"/>
        <v>0</v>
      </c>
    </row>
    <row r="28" spans="1:13" ht="63.75" customHeight="1" x14ac:dyDescent="0.25">
      <c r="A28" s="35"/>
      <c r="B28" s="35"/>
      <c r="C28" s="36"/>
      <c r="D28" s="37" t="s">
        <v>29</v>
      </c>
      <c r="E28" s="37"/>
      <c r="F28" s="37"/>
      <c r="G28" s="38"/>
      <c r="H28" s="38"/>
      <c r="I28" s="38"/>
      <c r="J28" s="36"/>
      <c r="K28" s="39"/>
      <c r="L28" s="39"/>
      <c r="M28" s="39"/>
    </row>
    <row r="29" spans="1:13" ht="45.95" customHeight="1" x14ac:dyDescent="0.25">
      <c r="A29" s="12"/>
      <c r="B29" s="12"/>
      <c r="C29" s="40"/>
      <c r="D29" s="40"/>
      <c r="E29" s="40"/>
      <c r="F29" s="40"/>
      <c r="G29" s="41"/>
      <c r="H29" s="41"/>
      <c r="I29" s="41"/>
      <c r="J29" s="41"/>
      <c r="K29" s="42"/>
      <c r="L29" s="42"/>
      <c r="M29" s="42"/>
    </row>
    <row r="30" spans="1:13" x14ac:dyDescent="0.25">
      <c r="A30" s="12"/>
      <c r="B30" s="12"/>
      <c r="C30" s="12"/>
      <c r="E30" s="12"/>
      <c r="F30" s="12"/>
      <c r="G30" s="12"/>
      <c r="H30" s="12"/>
      <c r="I30" s="12"/>
      <c r="J30" s="12"/>
      <c r="K30" s="15"/>
      <c r="L30" s="15"/>
      <c r="M30" s="15"/>
    </row>
  </sheetData>
  <sheetProtection algorithmName="SHA-512" hashValue="PjsVqBAy1pb43zL6I9zpmNFO0pEXJapaw/X/k/YfTWrEk9iMy5UWISv+MrRwutIHPY84vF49W2kewxyhQcQWJw==" saltValue="vVZ0FC5pAzlAOe/fkap8OA==" spinCount="100000" sheet="1" objects="1" scenarios="1"/>
  <mergeCells count="6">
    <mergeCell ref="D28:F28"/>
    <mergeCell ref="I26:J26"/>
    <mergeCell ref="I27:J27"/>
    <mergeCell ref="I25:J25"/>
    <mergeCell ref="D26:F26"/>
    <mergeCell ref="D27:F27"/>
  </mergeCells>
  <phoneticPr fontId="13" type="noConversion"/>
  <dataValidations count="1">
    <dataValidation type="decimal" operator="greaterThan" allowBlank="1" showInputMessage="1" showErrorMessage="1" sqref="I6:I24" xr:uid="{8996834D-7D9D-44C7-B1C1-9456EDE8F9BE}">
      <formula1>0</formula1>
    </dataValidation>
  </dataValidations>
  <pageMargins left="0.62986111111111098" right="0.62986111111111098" top="0.89513888888888904" bottom="1.05277777777778" header="0.62986111111111098" footer="0.78749999999999998"/>
  <pageSetup paperSize="9" scale="18" orientation="landscape" horizontalDpi="300" verticalDpi="300" r:id="rId1"/>
  <headerFooter>
    <oddHeader>&amp;C&amp;"Times New Roman,Normalny"&amp;12&amp;Kffffff&amp;A</oddHeader>
    <oddFooter>&amp;C&amp;"Times New Roman,Normalny"&amp;12&amp;KffffffStrona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F1D42A-45D3-47E1-91E0-AA2364FFFA82}">
          <x14:formula1>
            <xm:f>Dane!$A$1:$A$4</xm:f>
          </x14:formula1>
          <xm:sqref>J6:J24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0708E-8E83-47A3-9982-D17A289B1886}">
  <dimension ref="A1:A4"/>
  <sheetViews>
    <sheetView workbookViewId="0">
      <selection activeCell="B4" sqref="B4"/>
    </sheetView>
  </sheetViews>
  <sheetFormatPr defaultRowHeight="15" x14ac:dyDescent="0.25"/>
  <sheetData>
    <row r="1" spans="1:1" x14ac:dyDescent="0.25">
      <c r="A1">
        <v>0</v>
      </c>
    </row>
    <row r="2" spans="1:1" x14ac:dyDescent="0.25">
      <c r="A2">
        <v>0.05</v>
      </c>
    </row>
    <row r="3" spans="1:1" x14ac:dyDescent="0.25">
      <c r="A3">
        <v>0.08</v>
      </c>
    </row>
    <row r="4" spans="1:1" x14ac:dyDescent="0.25">
      <c r="A4">
        <v>0.23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OPZ</vt:lpstr>
      <vt:lpstr>Dane</vt:lpstr>
      <vt:lpstr>OPZ!Obszar_wydruku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Sopańska</dc:creator>
  <dc:description/>
  <cp:lastModifiedBy>Adrian Napora</cp:lastModifiedBy>
  <cp:revision>24</cp:revision>
  <cp:lastPrinted>2024-02-29T09:44:50Z</cp:lastPrinted>
  <dcterms:created xsi:type="dcterms:W3CDTF">2018-06-18T06:47:16Z</dcterms:created>
  <dcterms:modified xsi:type="dcterms:W3CDTF">2024-05-16T10:44:14Z</dcterms:modified>
  <dc:language>pl-PL</dc:language>
</cp:coreProperties>
</file>