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eksandr.trynoha\Desktop\"/>
    </mc:Choice>
  </mc:AlternateContent>
  <xr:revisionPtr revIDLastSave="0" documentId="13_ncr:1_{1C5CAF1C-B3ED-4C02-913F-6150BFB0D8BB}" xr6:coauthVersionLast="47" xr6:coauthVersionMax="47" xr10:uidLastSave="{00000000-0000-0000-0000-000000000000}"/>
  <bookViews>
    <workbookView xWindow="-120" yWindow="-120" windowWidth="29040" windowHeight="15720" firstSheet="2" activeTab="3" xr2:uid="{B87A0D83-4CC1-4DF7-A624-A7B383718F88}"/>
  </bookViews>
  <sheets>
    <sheet name="Template.OPZ" sheetId="14" state="hidden" r:id="rId1"/>
    <sheet name="Dane" sheetId="13" state="hidden" r:id="rId2"/>
    <sheet name="PODSUMOWANIE" sheetId="10" r:id="rId3"/>
    <sheet name="dfsdf" sheetId="1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5" l="1"/>
  <c r="I5" i="15"/>
  <c r="K5" i="15" s="1"/>
  <c r="I4" i="15"/>
  <c r="I6" i="14"/>
  <c r="K6" i="14" s="1"/>
  <c r="I7" i="14"/>
  <c r="I5" i="14"/>
  <c r="I4" i="14"/>
  <c r="K4" i="14" s="1"/>
  <c r="C7" i="10"/>
  <c r="C8" i="10"/>
  <c r="C9" i="10"/>
  <c r="C10" i="10"/>
  <c r="C11" i="10"/>
  <c r="C12" i="10"/>
  <c r="A3" i="10" a="1"/>
  <c r="C6" i="10"/>
  <c r="C5" i="10"/>
  <c r="K4" i="15" l="1"/>
  <c r="K6" i="15" s="1"/>
  <c r="L5" i="15"/>
  <c r="L6" i="14"/>
  <c r="K7" i="14"/>
  <c r="L7" i="14" s="1"/>
  <c r="I8" i="14"/>
  <c r="L4" i="14"/>
  <c r="K5" i="14"/>
  <c r="L5" i="14" s="1"/>
  <c r="A3" i="10"/>
  <c r="L4" i="15" l="1"/>
  <c r="L6" i="15" s="1"/>
  <c r="L8" i="14"/>
  <c r="K8" i="14"/>
  <c r="C4" i="10"/>
  <c r="C3" i="1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<sst xmlns="http://schemas.openxmlformats.org/spreadsheetml/2006/main" count="47" uniqueCount="31">
  <si>
    <t>Lp.</t>
  </si>
  <si>
    <t>Cena oferty brutto
[PLN]</t>
  </si>
  <si>
    <t>Nazwa części</t>
  </si>
  <si>
    <t>Nr części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</si>
  <si>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</si>
  <si>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</si>
  <si>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Jednostka miary</t>
  </si>
  <si>
    <t xml:space="preserve"> Szacowana ilość zakupu</t>
  </si>
  <si>
    <t>Wartość jednostkowa netto PLN</t>
  </si>
  <si>
    <t>Wartość netto (cena jednostkowa x ilość)</t>
  </si>
  <si>
    <t>Stawka 
VAT %</t>
  </si>
  <si>
    <t>Wartość VAT</t>
  </si>
  <si>
    <t>Wartość brutto (cena jednostkowa x ilość + VAT)</t>
  </si>
  <si>
    <t>Suma</t>
  </si>
  <si>
    <t>Część</t>
  </si>
  <si>
    <t>Liczba dni roboczych potrzebnych na realizację zlecenia wynosi:</t>
  </si>
  <si>
    <t>Oferowany produkt</t>
  </si>
  <si>
    <t>1) Oświadczam, że złożona przeze mnie oferta zawiera w sobie wszelkie dodatkowe koszty realizacji zlecenia tj. koszty transportu, pakunku etc.
2) Oświadczam, że złożona przeze mnie oferta jest pod każdym względem zgodna z powyższym opisem.</t>
  </si>
  <si>
    <t xml:space="preserve">…..................................................................
(podpis osoby upoważnionej do wystawienia oferty)
</t>
  </si>
  <si>
    <t>Sprawa nr: ………………..</t>
  </si>
  <si>
    <t>dfsdf</t>
  </si>
  <si>
    <t>Płytki 48- i 96-dołkowe do hodowli pokryte kolagenem typu I</t>
  </si>
  <si>
    <t>Płytki 96-dołkowe pokryte kolagenem I</t>
  </si>
  <si>
    <t>Płytki 48-dołkowe pokryte kolagenem I</t>
  </si>
  <si>
    <t>Numer katalogowy 100-1056 (STEMCELL) lub równoważny: płytki 96-dołkowe do hodowli komórkowej pokryte kolagenem typu I ze ścięgna ogona szczurzego. Płytki muszą być wyposażone w pokrywki. Płytki muszą być równomiernie pokryte warstwą żelatyny, zapewniającą poprawioną adhezję komórek, szczególnie komórek adherentnych. Wykonane z wysokiej jakości polistyrenu przeznaczonego do hodowli komórkowej. Format 96-dołkowy z płaskim dnem, umożliwiający realizację analiz wysokoprzepustowych oraz testów cytotoksyczności, proliferacji i innych procedur eksperymentalnych. Muszą być sterylne i pakowane oddzielnie.</t>
  </si>
  <si>
    <t xml:space="preserve">Numer katalogowy 100-0365 (STEMCELL) lub równoważny: płytki 48-dołkowe do hodowli komórkowej pokryte kolagenem typu I ze ścięgna ogona szczurzego. Płytki muszą być wyposażone w pokrywki. Płytki muszą być równomiernie pokryte warstwą żelatyny, zapewniającą poprawioną adhezję komórek, szczególnie komórek adherentnych. Wykonane z wysokiej jakości polistyrenu przeznaczonego do hodowli komórkowej. Format 48-dołkowy z płaskim dnem, umożliwiający realizację analiz wysokoprzepustowych oraz testów cytotoksyczności, proliferacji i innych procedur eksperymentalnych. Muszą być sterylne i pakowane oddzielnie. </t>
  </si>
  <si>
    <t>Rozmiar 
opakowania</t>
  </si>
  <si>
    <t>50 szt.</t>
  </si>
  <si>
    <t>5 szt.</t>
  </si>
  <si>
    <t>SZID.272.334.2025</t>
  </si>
  <si>
    <t>Maksymalny dopuszczalny termin realizacji zlecenia wynosi 20 dni roboczych.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</si>
</sst>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zł&quot;_-;\-* #,##0.00\ &quot;zł&quot;_-;_-* &quot;-&quot;??\ &quot;zł&quot;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u/>
      <sz val="10"/>
      <color theme="1"/>
      <name val="Verdana"/>
      <family val="2"/>
      <charset val="238"/>
    </font>
    <font>
      <b/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0"/>
      <color theme="0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3" fillId="0" borderId="2" applyNumberFormat="0" applyFill="0" applyAlignment="0" applyProtection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88">
    <xf numFmtId="0" fontId="0" fillId="0" borderId="0" xfId="0"/>
    <xf numFmtId="0" fontId="0" fillId="0" borderId="0" xfId="0" applyProtection="1">
      <protection hidden="1"/>
    </xf>
    <xf numFmtId="0" fontId="5" fillId="2" borderId="3" xfId="5" applyFont="1" applyBorder="1" applyAlignment="1" applyProtection="1">
      <alignment horizontal="center" vertical="center" wrapText="1"/>
    </xf>
    <xf numFmtId="0" fontId="5" fillId="2" borderId="4" xfId="5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  <protection hidden="1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 hidden="1"/>
    </xf>
    <xf numFmtId="44" fontId="5" fillId="2" borderId="4" xfId="2" applyFont="1" applyFill="1" applyBorder="1" applyAlignment="1" applyProtection="1">
      <alignment horizontal="center" vertical="center" wrapText="1"/>
    </xf>
    <xf numFmtId="44" fontId="0" fillId="0" borderId="0" xfId="2" applyFont="1" applyAlignment="1" applyProtection="1">
      <alignment horizontal="center" vertical="center" wrapText="1"/>
      <protection hidden="1"/>
    </xf>
    <xf numFmtId="9" fontId="0" fillId="0" borderId="0" xfId="4" applyFont="1" applyAlignment="1" applyProtection="1">
      <alignment horizontal="center" vertical="center" wrapText="1"/>
      <protection locked="0" hidden="1"/>
    </xf>
    <xf numFmtId="0" fontId="8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</xf>
    <xf numFmtId="44" fontId="0" fillId="0" borderId="0" xfId="2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44" fontId="5" fillId="2" borderId="4" xfId="2" applyFont="1" applyFill="1" applyBorder="1" applyAlignment="1" applyProtection="1">
      <alignment horizontal="center" vertical="center" wrapText="1"/>
      <protection locked="0"/>
    </xf>
    <xf numFmtId="44" fontId="0" fillId="0" borderId="0" xfId="2" applyFont="1" applyFill="1" applyBorder="1" applyAlignment="1" applyProtection="1">
      <alignment horizontal="center" vertical="center" wrapText="1"/>
      <protection locked="0"/>
    </xf>
    <xf numFmtId="44" fontId="0" fillId="0" borderId="0" xfId="2" applyFont="1" applyAlignment="1" applyProtection="1">
      <alignment horizontal="center" vertical="center" wrapText="1"/>
      <protection locked="0" hidden="1"/>
    </xf>
    <xf numFmtId="9" fontId="5" fillId="2" borderId="4" xfId="4" applyFont="1" applyFill="1" applyBorder="1" applyAlignment="1" applyProtection="1">
      <alignment horizontal="center" vertical="center" wrapText="1"/>
      <protection locked="0"/>
    </xf>
    <xf numFmtId="9" fontId="0" fillId="0" borderId="0" xfId="4" applyFont="1" applyFill="1" applyBorder="1" applyAlignment="1" applyProtection="1">
      <alignment horizontal="center" vertical="center" wrapText="1"/>
      <protection locked="0"/>
    </xf>
    <xf numFmtId="0" fontId="5" fillId="2" borderId="4" xfId="5" applyFont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9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44" fontId="9" fillId="0" borderId="0" xfId="2" applyFont="1" applyFill="1" applyBorder="1" applyAlignment="1" applyProtection="1">
      <alignment horizontal="center" vertical="center" wrapText="1"/>
      <protection locked="0"/>
    </xf>
    <xf numFmtId="44" fontId="9" fillId="0" borderId="0" xfId="2" applyFont="1" applyFill="1" applyBorder="1" applyAlignment="1" applyProtection="1">
      <alignment horizontal="center" vertical="center" wrapText="1"/>
    </xf>
    <xf numFmtId="9" fontId="9" fillId="0" borderId="0" xfId="4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Protection="1">
      <protection hidden="1"/>
    </xf>
    <xf numFmtId="0" fontId="13" fillId="0" borderId="0" xfId="0" applyFont="1" applyAlignment="1">
      <alignment horizontal="center" vertical="center" wrapText="1"/>
    </xf>
    <xf numFmtId="44" fontId="13" fillId="0" borderId="0" xfId="2" applyFont="1" applyAlignment="1">
      <alignment horizontal="center" vertical="center" wrapText="1"/>
    </xf>
    <xf numFmtId="0" fontId="5" fillId="2" borderId="0" xfId="5" applyFont="1" applyBorder="1" applyAlignment="1" applyProtection="1">
      <alignment horizontal="left" vertical="center"/>
    </xf>
    <xf numFmtId="0" fontId="5" fillId="2" borderId="0" xfId="5" applyFont="1" applyBorder="1" applyAlignment="1" applyProtection="1">
      <alignment horizontal="left" vertical="center"/>
      <protection locked="0"/>
    </xf>
    <xf numFmtId="44" fontId="5" fillId="2" borderId="0" xfId="2" applyFont="1" applyFill="1" applyBorder="1" applyAlignment="1" applyProtection="1">
      <alignment horizontal="left" vertical="center"/>
      <protection locked="0"/>
    </xf>
    <xf numFmtId="44" fontId="5" fillId="2" borderId="0" xfId="2" applyFont="1" applyFill="1" applyBorder="1" applyAlignment="1" applyProtection="1">
      <alignment horizontal="left" vertical="center"/>
    </xf>
    <xf numFmtId="9" fontId="5" fillId="2" borderId="0" xfId="4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hidden="1"/>
    </xf>
    <xf numFmtId="0" fontId="13" fillId="4" borderId="0" xfId="0" applyFont="1" applyFill="1" applyAlignment="1">
      <alignment horizontal="center" vertical="center" wrapText="1"/>
    </xf>
    <xf numFmtId="44" fontId="13" fillId="4" borderId="0" xfId="2" applyFont="1" applyFill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44" fontId="13" fillId="4" borderId="1" xfId="2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2" fillId="6" borderId="1" xfId="3" applyFont="1" applyFill="1" applyBorder="1" applyAlignment="1">
      <alignment horizontal="center" vertical="center" wrapText="1"/>
    </xf>
    <xf numFmtId="44" fontId="12" fillId="6" borderId="1" xfId="3" applyNumberFormat="1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3" fillId="4" borderId="9" xfId="0" applyFont="1" applyFill="1" applyBorder="1" applyAlignment="1">
      <alignment horizontal="right" vertical="center" wrapText="1"/>
    </xf>
    <xf numFmtId="0" fontId="13" fillId="4" borderId="9" xfId="0" applyFont="1" applyFill="1" applyBorder="1" applyAlignment="1">
      <alignment vertical="center" wrapText="1"/>
    </xf>
    <xf numFmtId="0" fontId="15" fillId="2" borderId="3" xfId="5" applyFont="1" applyBorder="1" applyAlignment="1" applyProtection="1">
      <alignment horizontal="center" vertical="center" wrapText="1"/>
    </xf>
    <xf numFmtId="0" fontId="15" fillId="2" borderId="4" xfId="5" applyFont="1" applyBorder="1" applyAlignment="1" applyProtection="1">
      <alignment horizontal="center" vertical="center" wrapText="1"/>
    </xf>
    <xf numFmtId="0" fontId="15" fillId="2" borderId="4" xfId="5" applyFont="1" applyBorder="1" applyAlignment="1" applyProtection="1">
      <alignment horizontal="center" vertical="center" wrapText="1"/>
      <protection locked="0"/>
    </xf>
    <xf numFmtId="44" fontId="15" fillId="2" borderId="4" xfId="2" applyFont="1" applyFill="1" applyBorder="1" applyAlignment="1" applyProtection="1">
      <alignment horizontal="center" vertical="center" wrapText="1"/>
      <protection locked="0"/>
    </xf>
    <xf numFmtId="44" fontId="15" fillId="2" borderId="4" xfId="2" applyFont="1" applyFill="1" applyBorder="1" applyAlignment="1" applyProtection="1">
      <alignment horizontal="center" vertical="center" wrapText="1"/>
    </xf>
    <xf numFmtId="9" fontId="15" fillId="2" borderId="4" xfId="4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Protection="1">
      <protection hidden="1"/>
    </xf>
    <xf numFmtId="0" fontId="15" fillId="2" borderId="0" xfId="5" applyFont="1" applyBorder="1" applyAlignment="1" applyProtection="1">
      <alignment horizontal="left" vertical="center"/>
    </xf>
    <xf numFmtId="0" fontId="15" fillId="2" borderId="0" xfId="5" applyFont="1" applyBorder="1" applyAlignment="1" applyProtection="1">
      <alignment horizontal="left" vertical="center"/>
      <protection locked="0"/>
    </xf>
    <xf numFmtId="44" fontId="15" fillId="2" borderId="0" xfId="2" applyFont="1" applyFill="1" applyBorder="1" applyAlignment="1" applyProtection="1">
      <alignment horizontal="left" vertical="center"/>
      <protection locked="0"/>
    </xf>
    <xf numFmtId="44" fontId="15" fillId="2" borderId="0" xfId="2" applyFont="1" applyFill="1" applyBorder="1" applyAlignment="1" applyProtection="1">
      <alignment horizontal="left" vertical="center"/>
    </xf>
    <xf numFmtId="9" fontId="15" fillId="2" borderId="0" xfId="4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 wrapText="1"/>
      <protection locked="0"/>
    </xf>
    <xf numFmtId="44" fontId="17" fillId="0" borderId="0" xfId="2" applyFont="1" applyFill="1" applyBorder="1" applyAlignment="1" applyProtection="1">
      <alignment horizontal="center" vertical="center" wrapText="1"/>
      <protection locked="0"/>
    </xf>
    <xf numFmtId="44" fontId="17" fillId="0" borderId="0" xfId="2" applyFont="1" applyFill="1" applyBorder="1" applyAlignment="1" applyProtection="1">
      <alignment horizontal="center" vertical="center" wrapText="1"/>
    </xf>
    <xf numFmtId="9" fontId="17" fillId="0" borderId="0" xfId="4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Protection="1">
      <protection hidden="1"/>
    </xf>
    <xf numFmtId="0" fontId="19" fillId="0" borderId="0" xfId="0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horizontal="center" vertical="center" wrapText="1"/>
      <protection locked="0"/>
    </xf>
    <xf numFmtId="44" fontId="16" fillId="0" borderId="0" xfId="2" applyFont="1" applyFill="1" applyBorder="1" applyAlignment="1" applyProtection="1">
      <alignment horizontal="center" vertical="center" wrapText="1"/>
      <protection locked="0"/>
    </xf>
    <xf numFmtId="44" fontId="16" fillId="0" borderId="0" xfId="2" applyFont="1" applyFill="1" applyBorder="1" applyAlignment="1" applyProtection="1">
      <alignment horizontal="center" vertical="center" wrapText="1"/>
    </xf>
    <xf numFmtId="9" fontId="16" fillId="0" borderId="0" xfId="4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locked="0" hidden="1"/>
    </xf>
    <xf numFmtId="44" fontId="16" fillId="0" borderId="0" xfId="2" applyFont="1" applyAlignment="1" applyProtection="1">
      <alignment horizontal="center" vertical="center" wrapText="1"/>
      <protection locked="0" hidden="1"/>
    </xf>
    <xf numFmtId="44" fontId="16" fillId="0" borderId="0" xfId="2" applyFont="1" applyAlignment="1" applyProtection="1">
      <alignment horizontal="center" vertical="center" wrapText="1"/>
      <protection hidden="1"/>
    </xf>
    <xf numFmtId="9" fontId="16" fillId="0" borderId="0" xfId="4" applyFont="1" applyAlignment="1" applyProtection="1">
      <alignment horizontal="center" vertical="center" wrapText="1"/>
      <protection locked="0" hidden="1"/>
    </xf>
    <xf numFmtId="0" fontId="11" fillId="4" borderId="0" xfId="0" applyFont="1" applyFill="1" applyAlignment="1">
      <alignment horizontal="left" vertical="center" wrapText="1"/>
    </xf>
    <xf numFmtId="0" fontId="7" fillId="4" borderId="3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wrapText="1"/>
    </xf>
    <xf numFmtId="0" fontId="7" fillId="4" borderId="7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horizontal="center" wrapText="1"/>
    </xf>
    <xf numFmtId="0" fontId="6" fillId="0" borderId="10" xfId="0" applyFont="1" applyBorder="1" applyAlignment="1" applyProtection="1">
      <alignment horizontal="left" vertical="center" wrapText="1"/>
      <protection hidden="1"/>
    </xf>
  </cellXfs>
  <cellStyles count="6">
    <cellStyle name="Akcent 3" xfId="5" builtinId="37"/>
    <cellStyle name="Nagłówek 1" xfId="3" builtinId="16"/>
    <cellStyle name="Normalny" xfId="0" builtinId="0"/>
    <cellStyle name="Normalny 2 2 9" xfId="1" xr:uid="{053B3052-7441-4B65-B205-1BC4C87FF6D4}"/>
    <cellStyle name="Procentowy" xfId="4" builtinId="5"/>
    <cellStyle name="Walutowy" xfId="2" builtinId="4"/>
  </cellStyles>
  <dxfs count="7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  <strike val="0"/>
        <outline val="0"/>
        <shadow val="0"/>
        <vertAlign val="baseline"/>
        <name val="Verdana"/>
        <family val="2"/>
        <charset val="238"/>
        <scheme val="none"/>
      </font>
      <protection locked="1"/>
    </dxf>
    <dxf>
      <font>
        <b/>
        <strike val="0"/>
        <outline val="0"/>
        <shadow val="0"/>
        <u val="none"/>
        <vertAlign val="baseline"/>
        <sz val="12"/>
        <color rgb="FF000000"/>
        <name val="Verdana"/>
        <family val="2"/>
        <charset val="238"/>
        <scheme val="none"/>
      </font>
      <protection locked="1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protection locked="1"/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92D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</font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>
          <bgColor theme="2"/>
        </patternFill>
      </fill>
    </dxf>
    <dxf>
      <font>
        <color auto="1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numFmt numFmtId="34" formatCode="_-* #,##0.00\ &quot;zł&quot;_-;\-* #,##0.00\ &quot;zł&quot;_-;_-* &quot;-&quot;??\ &quot;zł&quot;_-;_-@_-"/>
    </dxf>
    <dxf>
      <font>
        <b/>
        <i val="0"/>
        <color theme="0"/>
      </font>
      <fill>
        <patternFill>
          <bgColor rgb="FF92D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STYLOPZ2" defaultPivotStyle="PivotStyleLight16">
    <tableStyle name="OPZ.Styl" pivot="0" count="6" xr9:uid="{15C34F18-9EC3-456C-A1DC-AC783D53FEC0}">
      <tableStyleElement type="wholeTable" dxfId="78"/>
      <tableStyleElement type="headerRow" dxfId="77"/>
      <tableStyleElement type="totalRow" dxfId="76"/>
      <tableStyleElement type="firstColumn" dxfId="75"/>
      <tableStyleElement type="firstRowStripe" dxfId="74"/>
      <tableStyleElement type="secondRowStripe" dxfId="73"/>
    </tableStyle>
    <tableStyle name="STYLOPZ2" pivot="0" count="6" xr9:uid="{5C18B6D6-E9CB-4F5F-9B7F-DA2351BCE07D}">
      <tableStyleElement type="wholeTable" dxfId="72"/>
      <tableStyleElement type="headerRow" dxfId="71"/>
      <tableStyleElement type="totalRow" dxfId="70"/>
      <tableStyleElement type="firstColumn" dxfId="69"/>
      <tableStyleElement type="firstRowStripe" dxfId="68"/>
      <tableStyleElement type="secondRowStripe" dxfId="6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367393</xdr:colOff>
      <xdr:row>0</xdr:row>
      <xdr:rowOff>163285</xdr:rowOff>
    </xdr:from>
    <xdr:to>
      <xdr:col>1</xdr:col>
      <xdr:colOff>517072</xdr:colOff>
      <xdr:row>0</xdr:row>
      <xdr:rowOff>1907369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B13595A-B617-3D8A-07D3-86967D184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63285"/>
          <a:ext cx="857250" cy="17440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394607</xdr:colOff>
      <xdr:row>1</xdr:row>
      <xdr:rowOff>312964</xdr:rowOff>
    </xdr:from>
    <xdr:to>
      <xdr:col>12</xdr:col>
      <xdr:colOff>176893</xdr:colOff>
      <xdr:row>5</xdr:row>
      <xdr:rowOff>190501</xdr:rowOff>
    </xdr:to>
    <xdr:sp macro="" textlink="">
      <xdr:nvSpPr>
        <xdr:cNvPr id="3" name="Prostokąt: zaokrąglone rogi 2">
          <a:extLst>
            <a:ext uri="{FF2B5EF4-FFF2-40B4-BE49-F238E27FC236}">
              <a16:creationId xmlns:a16="http://schemas.microsoft.com/office/drawing/2014/main" id="{7FB389F5-75C5-49AE-87E9-01BDA41AE9F4}"/>
            </a:ext>
            <a:ext uri="{6ECC49D1-AA05-4338-93AA-15A1B29DFB0A}">
              <asl:scriptLink xmlns:asl="http://schemas.microsoft.com/office/drawing/2021/scriptlink" val="{&quot;shareId&quot;:&quot;ms-officescript%3A%2F%2Fonedrive_business_sharinglink%2Fu!aHR0cHM6Ly9sdWthc2lld2ljemdvdi1teS5zaGFyZXBvaW50LmNvbS86dTovZy9wZXJzb25hbC9hZHJpYW5fbmFwb3JhX3BvcnRfbHVrYXNpZXdpY3pfZ292X3BsL0VUVlpVQWRld2taTXV2cmE0T01CYlBjQjlCUDBlUEIzLUhkdkg2TWNnTi1vcXc&quot;}"/>
            </a:ext>
          </a:extLst>
        </xdr:cNvPr>
        <xdr:cNvSpPr/>
      </xdr:nvSpPr>
      <xdr:spPr>
        <a:xfrm>
          <a:off x="8341178" y="503464"/>
          <a:ext cx="4068536" cy="2000251"/>
        </a:xfrm>
        <a:prstGeom prst="roundRect">
          <a:avLst/>
        </a:prstGeom>
        <a:solidFill>
          <a:schemeClr val="accent1"/>
        </a:solidFill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400" b="1"/>
            <a:t>UTWÓRZ ARKUSZE NA CZĘŚCI BIP</a:t>
          </a:r>
        </a:p>
      </xdr:txBody>
    </xdr:sp>
    <xdr:clientData/>
  </xdr:twoCellAnchor>
  <xdr:twoCellAnchor editAs="oneCell">
    <xdr:from>
      <xdr:col>0</xdr:col>
      <xdr:colOff>204107</xdr:colOff>
      <xdr:row>0</xdr:row>
      <xdr:rowOff>176893</xdr:rowOff>
    </xdr:from>
    <xdr:to>
      <xdr:col>0</xdr:col>
      <xdr:colOff>1061357</xdr:colOff>
      <xdr:row>0</xdr:row>
      <xdr:rowOff>1920977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415E119-D4F5-4394-9AC9-C2280F1C2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3857" y="176893"/>
          <a:ext cx="857250" cy="17440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367393</xdr:colOff>
      <xdr:row>0</xdr:row>
      <xdr:rowOff>163285</xdr:rowOff>
    </xdr:from>
    <xdr:to>
      <xdr:col>1</xdr:col>
      <xdr:colOff>517072</xdr:colOff>
      <xdr:row>0</xdr:row>
      <xdr:rowOff>1907369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9DED2C2-9AA0-4125-AB66-05032ACF7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63285"/>
          <a:ext cx="854529" cy="17440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EF205A-69AE-457C-82FD-73F08C6AF15E}" name="Tabela13" displayName="Tabela13" ref="A3:L8" totalsRowCount="1" headerRowDxfId="60" dataDxfId="59" totalsRowDxfId="58">
  <autoFilter ref="A3:L7" xr:uid="{94EF205A-69AE-457C-82FD-73F08C6AF15E}"/>
  <tableColumns count="12">
    <tableColumn id="1" xr3:uid="{E9F9010C-CDDB-4962-A68F-244E15666AC7}" name="Lp." totalsRowLabel="Suma" dataDxfId="57" totalsRowDxfId="56"/>
    <tableColumn id="11" xr3:uid="{F828F888-6282-4D68-91A3-3C93B75E86EF}" name="Część" dataDxfId="55" totalsRowDxfId="54"/>
    <tableColumn id="2" xr3:uid="{E458E464-AA4D-4F3C-A32D-27683EA128FF}" name="Przedmiot zamówienia" dataDxfId="53" totalsRowDxfId="52"/>
    <tableColumn id="3" xr3:uid="{E0165F13-6FB1-44BF-8234-4FAF034D8179}" name="Opis parametrów technicznych_x000a_(np. identyfikacja, tj. typ, seria, klasa i, zakres, w którym wyposażenie będzie wzorcowane punkty odniesienia - jeśli dotyczy,  nr CAS - jeżeli dotyczy, czystość min.( zakres lub dokładnie) lub opis parametrów równoważności" dataDxfId="51" totalsRowDxfId="50"/>
    <tableColumn id="4" xr3:uid="{AA813F90-05DC-41EE-B30C-B50AB73BAB36}" name="Jednostka miary" dataDxfId="49" totalsRowDxfId="48"/>
    <tableColumn id="5" xr3:uid="{8A85CC42-DA77-4460-A237-83D935DFE659}" name=" Szacowana ilość zakupu" dataDxfId="47" totalsRowDxfId="46"/>
    <tableColumn id="12" xr3:uid="{C4FAEDAC-4D19-4E0D-913F-FBFC86020428}" name="Oferowany produkt" dataDxfId="45" totalsRowDxfId="44"/>
    <tableColumn id="6" xr3:uid="{982AE4D6-C6E9-4411-8226-024DE78DDEC3}" name="Wartość jednostkowa netto PLN" dataDxfId="43" totalsRowDxfId="42" dataCellStyle="Walutowy" totalsRowCellStyle="Walutowy"/>
    <tableColumn id="7" xr3:uid="{83D77675-0480-47FA-A1D4-40BE40F3B461}" name="Wartość netto (cena jednostkowa x ilość)" totalsRowFunction="sum" dataDxfId="41" totalsRowDxfId="40" dataCellStyle="Walutowy" totalsRowCellStyle="Walutowy">
      <calculatedColumnFormula>ROUND(F4*H4,2)</calculatedColumnFormula>
    </tableColumn>
    <tableColumn id="8" xr3:uid="{69834909-0D17-4C85-867E-9CD64690EABA}" name="Stawka _x000a_VAT %" dataDxfId="39" totalsRowDxfId="38" dataCellStyle="Procentowy" totalsRowCellStyle="Procentowy"/>
    <tableColumn id="9" xr3:uid="{187919CF-26C7-4FEB-ADD2-2E49BC12353E}" name="Wartość VAT" totalsRowFunction="sum" dataDxfId="37" totalsRowDxfId="36" dataCellStyle="Walutowy" totalsRowCellStyle="Walutowy">
      <calculatedColumnFormula>I4*J4</calculatedColumnFormula>
    </tableColumn>
    <tableColumn id="10" xr3:uid="{75A847A6-C5EC-466F-8332-3AD1141A1F84}" name="Wartość brutto (cena jednostkowa x ilość + VAT)" totalsRowFunction="sum" dataDxfId="35" totalsRowDxfId="34" dataCellStyle="Walutowy" totalsRowCellStyle="Walutowy">
      <calculatedColumnFormula>I4+K4</calculatedColumnFormula>
    </tableColumn>
  </tableColumns>
  <tableStyleInfo name="STYLOPZ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E8FDC1-408E-462B-B355-6F7558CB9D92}" name="Tabela132" displayName="Tabela132" ref="A3:L6" totalsRowCount="1" headerRowDxfId="26" dataDxfId="25" totalsRowDxfId="24">
  <autoFilter ref="A3:L5" xr:uid="{94EF205A-69AE-457C-82FD-73F08C6AF15E}"/>
  <tableColumns count="12">
    <tableColumn id="1" xr3:uid="{2B090F17-F9CD-4CD1-A4F6-3590B61B8A47}" name="Lp." totalsRowLabel="Suma" dataDxfId="23" totalsRowDxfId="22"/>
    <tableColumn id="11" xr3:uid="{1E9CE1AF-6C1A-438B-B3A1-5E8C8E51EE65}" name="Część" dataDxfId="21" totalsRowDxfId="20"/>
    <tableColumn id="2" xr3:uid="{0BCDA66D-20B4-43E0-94FE-D892239FD6DA}" name="Przedmiot zamówienia" dataDxfId="19" totalsRowDxfId="18"/>
    <tableColumn id="3" xr3:uid="{698B17B8-1164-40AF-8B1B-C22DA6E3D36E}" name="Opis parametrów technicznych_x000a_(np. identyfikacja, tj. typ, seria, klasa i, zakres, w którym wyposażenie będzie wzorcowane punkty odniesienia - jeśli dotyczy,  nr CAS - jeżeli dotyczy, czystość min.( zakres lub dokładnie) lub opis parametrów równoważności" dataDxfId="17" totalsRowDxfId="16"/>
    <tableColumn id="4" xr3:uid="{5FA29A4C-3B90-483E-9105-9B5060CAE7E2}" name="Rozmiar _x000a_opakowania" dataDxfId="15" totalsRowDxfId="14"/>
    <tableColumn id="5" xr3:uid="{50DF0BC6-BADE-4156-B5B5-E8911DBC7D9C}" name=" Szacowana ilość zakupu" dataDxfId="13" totalsRowDxfId="12"/>
    <tableColumn id="12" xr3:uid="{AA06088B-A610-497D-9BE5-643868C702F7}" name="Oferowany produkt" dataDxfId="11" totalsRowDxfId="10"/>
    <tableColumn id="6" xr3:uid="{CB0C1A1D-12E8-4DBA-8228-C9D5AD7D4B32}" name="Wartość jednostkowa netto PLN" dataDxfId="9" totalsRowDxfId="8" dataCellStyle="Walutowy" totalsRowCellStyle="Walutowy"/>
    <tableColumn id="7" xr3:uid="{D810173B-7947-4DAB-9245-10303768EEB5}" name="Wartość netto (cena jednostkowa x ilość)" totalsRowFunction="sum" dataDxfId="7" totalsRowDxfId="6" dataCellStyle="Walutowy" totalsRowCellStyle="Walutowy">
      <calculatedColumnFormula>ROUND(F4*H4,2)</calculatedColumnFormula>
    </tableColumn>
    <tableColumn id="8" xr3:uid="{AA9C45CE-924A-47CA-A32E-48C0E6D21120}" name="Stawka _x000a_VAT %" dataDxfId="5" totalsRowDxfId="4" dataCellStyle="Procentowy" totalsRowCellStyle="Procentowy"/>
    <tableColumn id="9" xr3:uid="{45F4B944-13C6-49F9-BD2A-878D98DD3E39}" name="Wartość VAT" totalsRowFunction="sum" dataDxfId="3" totalsRowDxfId="2" dataCellStyle="Walutowy" totalsRowCellStyle="Walutowy">
      <calculatedColumnFormula>I4*J4</calculatedColumnFormula>
    </tableColumn>
    <tableColumn id="10" xr3:uid="{DB711BCD-F912-4858-AD17-1302B8D3EC38}" name="Wartość brutto (cena jednostkowa x ilość + VAT)" totalsRowFunction="sum" dataDxfId="1" totalsRowDxfId="0" dataCellStyle="Walutowy" totalsRowCellStyle="Walutowy">
      <calculatedColumnFormula>I4+K4</calculatedColumnFormula>
    </tableColumn>
  </tableColumns>
  <tableStyleInfo name="STYLOPZ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6FDD4-2FE3-4FF8-AC15-4233B9604C58}">
  <sheetPr>
    <tabColor theme="7" tint="0.39997558519241921"/>
  </sheetPr>
  <dimension ref="A1:L22"/>
  <sheetViews>
    <sheetView zoomScale="70" zoomScaleNormal="70" workbookViewId="0">
      <selection activeCell="B2" sqref="B2"/>
    </sheetView>
  </sheetViews>
  <sheetFormatPr defaultColWidth="0" defaultRowHeight="15" zeroHeight="1" x14ac:dyDescent="0.25"/>
  <cols>
    <col min="1" max="1" width="10.5703125" style="4" customWidth="1"/>
    <col min="2" max="2" width="33.28515625" style="4" customWidth="1"/>
    <col min="3" max="3" width="35.85546875" style="4" customWidth="1"/>
    <col min="4" max="4" width="55.28515625" style="4" customWidth="1"/>
    <col min="5" max="5" width="21.7109375" style="4" customWidth="1"/>
    <col min="6" max="6" width="22.28515625" style="4" customWidth="1"/>
    <col min="7" max="7" width="22.28515625" style="6" customWidth="1"/>
    <col min="8" max="8" width="29" style="16" customWidth="1"/>
    <col min="9" max="9" width="29" style="8" customWidth="1"/>
    <col min="10" max="10" width="29" style="9" customWidth="1"/>
    <col min="11" max="12" width="29" style="8" customWidth="1"/>
    <col min="13" max="16384" width="9.140625" style="1" hidden="1"/>
  </cols>
  <sheetData>
    <row r="1" spans="1:12" ht="184.5" customHeight="1" x14ac:dyDescent="0.25">
      <c r="A1" s="2"/>
      <c r="B1" s="3"/>
      <c r="C1" s="3"/>
      <c r="D1" s="3"/>
      <c r="E1" s="3"/>
      <c r="F1" s="3"/>
      <c r="G1" s="19"/>
      <c r="H1" s="14"/>
      <c r="I1" s="7"/>
      <c r="J1" s="17"/>
      <c r="K1" s="7"/>
      <c r="L1" s="7"/>
    </row>
    <row r="2" spans="1:12" s="35" customFormat="1" ht="38.25" customHeight="1" x14ac:dyDescent="0.25">
      <c r="A2" s="30"/>
      <c r="B2" s="30"/>
      <c r="C2" s="30"/>
      <c r="D2" s="30"/>
      <c r="E2" s="30"/>
      <c r="F2" s="30"/>
      <c r="G2" s="31"/>
      <c r="H2" s="32"/>
      <c r="I2" s="33"/>
      <c r="J2" s="34"/>
      <c r="K2" s="33"/>
      <c r="L2" s="33"/>
    </row>
    <row r="3" spans="1:12" s="27" customFormat="1" ht="109.5" customHeight="1" x14ac:dyDescent="0.25">
      <c r="A3" s="22" t="s">
        <v>0</v>
      </c>
      <c r="B3" s="22" t="s">
        <v>14</v>
      </c>
      <c r="C3" s="22" t="s">
        <v>4</v>
      </c>
      <c r="D3" s="22" t="s">
        <v>5</v>
      </c>
      <c r="E3" s="22" t="s">
        <v>6</v>
      </c>
      <c r="F3" s="22" t="s">
        <v>7</v>
      </c>
      <c r="G3" s="23" t="s">
        <v>16</v>
      </c>
      <c r="H3" s="24" t="s">
        <v>8</v>
      </c>
      <c r="I3" s="25" t="s">
        <v>9</v>
      </c>
      <c r="J3" s="26" t="s">
        <v>10</v>
      </c>
      <c r="K3" s="25" t="s">
        <v>11</v>
      </c>
      <c r="L3" s="25" t="s">
        <v>12</v>
      </c>
    </row>
    <row r="4" spans="1:12" ht="82.5" customHeight="1" x14ac:dyDescent="0.25">
      <c r="A4" s="10">
        <v>1</v>
      </c>
      <c r="B4" s="11"/>
      <c r="C4" s="11"/>
      <c r="D4" s="11"/>
      <c r="E4" s="11"/>
      <c r="F4" s="11"/>
      <c r="G4" s="20"/>
      <c r="H4" s="15"/>
      <c r="I4" s="12">
        <f>ROUND(F4*H4,2)</f>
        <v>0</v>
      </c>
      <c r="J4" s="18">
        <v>0</v>
      </c>
      <c r="K4" s="12">
        <f>I4*J4</f>
        <v>0</v>
      </c>
      <c r="L4" s="12">
        <f>I4+K4</f>
        <v>0</v>
      </c>
    </row>
    <row r="5" spans="1:12" ht="82.5" customHeight="1" x14ac:dyDescent="0.25">
      <c r="A5" s="10">
        <v>2</v>
      </c>
      <c r="B5" s="11"/>
      <c r="C5" s="11"/>
      <c r="D5" s="11"/>
      <c r="E5" s="11"/>
      <c r="F5" s="11"/>
      <c r="G5" s="20"/>
      <c r="H5" s="15"/>
      <c r="I5" s="12">
        <f>ROUND(F5*H5,2)</f>
        <v>0</v>
      </c>
      <c r="J5" s="18">
        <v>0</v>
      </c>
      <c r="K5" s="12">
        <f>I5*J5</f>
        <v>0</v>
      </c>
      <c r="L5" s="12">
        <f>I5+K5</f>
        <v>0</v>
      </c>
    </row>
    <row r="6" spans="1:12" ht="82.5" customHeight="1" x14ac:dyDescent="0.25">
      <c r="A6" s="10">
        <v>3</v>
      </c>
      <c r="B6" s="11"/>
      <c r="C6" s="11"/>
      <c r="D6" s="11"/>
      <c r="E6" s="11"/>
      <c r="F6" s="11"/>
      <c r="G6" s="20"/>
      <c r="H6" s="15"/>
      <c r="I6" s="12">
        <f>ROUND(F6*H6,2)</f>
        <v>0</v>
      </c>
      <c r="J6" s="18">
        <v>0</v>
      </c>
      <c r="K6" s="12">
        <f>I6*J6</f>
        <v>0</v>
      </c>
      <c r="L6" s="12">
        <f>I6+K6</f>
        <v>0</v>
      </c>
    </row>
    <row r="7" spans="1:12" ht="82.5" customHeight="1" x14ac:dyDescent="0.25">
      <c r="A7" s="10">
        <v>4</v>
      </c>
      <c r="B7" s="11"/>
      <c r="C7" s="11"/>
      <c r="D7" s="11"/>
      <c r="E7" s="11"/>
      <c r="F7" s="11"/>
      <c r="G7" s="20"/>
      <c r="H7" s="15"/>
      <c r="I7" s="12">
        <f>ROUND(F7*H7,2)</f>
        <v>0</v>
      </c>
      <c r="J7" s="18">
        <v>0</v>
      </c>
      <c r="K7" s="12">
        <f>I7*J7</f>
        <v>0</v>
      </c>
      <c r="L7" s="12">
        <f>I7+K7</f>
        <v>0</v>
      </c>
    </row>
    <row r="8" spans="1:12" ht="33" customHeight="1" x14ac:dyDescent="0.25">
      <c r="A8" s="22" t="s">
        <v>13</v>
      </c>
      <c r="B8" s="22"/>
      <c r="C8" s="22"/>
      <c r="D8" s="22"/>
      <c r="E8" s="22"/>
      <c r="F8" s="22"/>
      <c r="G8" s="23"/>
      <c r="H8" s="24"/>
      <c r="I8" s="25">
        <f>SUBTOTAL(109,Tabela13[Wartość netto (cena jednostkowa x ilość)])</f>
        <v>0</v>
      </c>
      <c r="J8" s="26"/>
      <c r="K8" s="25">
        <f>SUBTOTAL(109,Tabela13[Wartość VAT])</f>
        <v>0</v>
      </c>
      <c r="L8" s="25">
        <f>SUBTOTAL(109,Tabela13[Wartość brutto (cena jednostkowa x ilość + VAT)])</f>
        <v>0</v>
      </c>
    </row>
    <row r="9" spans="1:12" x14ac:dyDescent="0.25"/>
    <row r="10" spans="1:12" x14ac:dyDescent="0.25"/>
    <row r="11" spans="1:12" x14ac:dyDescent="0.25"/>
    <row r="12" spans="1:12" x14ac:dyDescent="0.25"/>
    <row r="13" spans="1:12" ht="86.25" customHeight="1" thickBot="1" x14ac:dyDescent="0.3">
      <c r="D13" s="13" t="s">
        <v>15</v>
      </c>
      <c r="E13" s="5"/>
      <c r="H13" s="80" t="s">
        <v>17</v>
      </c>
      <c r="I13" s="80"/>
      <c r="J13" s="80"/>
      <c r="K13" s="80"/>
    </row>
    <row r="14" spans="1:12" ht="71.25" customHeight="1" x14ac:dyDescent="0.25">
      <c r="H14" s="81" t="s">
        <v>18</v>
      </c>
      <c r="I14" s="82"/>
      <c r="J14" s="82"/>
      <c r="K14" s="83"/>
    </row>
    <row r="15" spans="1:12" ht="71.25" customHeight="1" thickBot="1" x14ac:dyDescent="0.3">
      <c r="H15" s="84"/>
      <c r="I15" s="85"/>
      <c r="J15" s="85"/>
      <c r="K15" s="86"/>
    </row>
    <row r="16" spans="1:12" x14ac:dyDescent="0.25"/>
    <row r="17" x14ac:dyDescent="0.25"/>
    <row r="18" x14ac:dyDescent="0.25"/>
    <row r="19" x14ac:dyDescent="0.25"/>
    <row r="20" x14ac:dyDescent="0.25"/>
    <row r="21" x14ac:dyDescent="0.25"/>
    <row r="22" x14ac:dyDescent="0.25"/>
  </sheetData>
  <mergeCells count="2">
    <mergeCell ref="H13:K13"/>
    <mergeCell ref="H14:K15"/>
  </mergeCells>
  <conditionalFormatting sqref="A1:B1048576">
    <cfRule type="notContainsBlanks" dxfId="66" priority="5">
      <formula>LEN(TRIM(A1))&gt;0</formula>
    </cfRule>
  </conditionalFormatting>
  <conditionalFormatting sqref="A1:L22">
    <cfRule type="expression" dxfId="65" priority="6">
      <formula>ISBLANK($A1)</formula>
    </cfRule>
  </conditionalFormatting>
  <conditionalFormatting sqref="G1:H1048576 J1:J1048576">
    <cfRule type="expression" dxfId="64" priority="4">
      <formula>NOT(ISBLANK($B1))</formula>
    </cfRule>
  </conditionalFormatting>
  <conditionalFormatting sqref="I1:I1048576 K1:L1048576">
    <cfRule type="expression" dxfId="63" priority="3">
      <formula>NOT(ISBLANK($B1))</formula>
    </cfRule>
  </conditionalFormatting>
  <conditionalFormatting sqref="D13:E13">
    <cfRule type="expression" dxfId="62" priority="2">
      <formula>NOT(ISBLANK($D$13))</formula>
    </cfRule>
  </conditionalFormatting>
  <conditionalFormatting sqref="A2:XFD2">
    <cfRule type="expression" dxfId="61" priority="1">
      <formula>NOT(ISBLANK($A$2))</formula>
    </cfRule>
  </conditionalFormatting>
  <dataValidations count="1">
    <dataValidation type="decimal" operator="greaterThan" allowBlank="1" showInputMessage="1" showErrorMessage="1" sqref="H4:H7 E13 F4:F7" xr:uid="{5E9148E1-6A06-4D2D-95C2-5CD5446F5B25}">
      <formula1>0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2021602-A035-4C69-B03B-06288BCF2719}">
          <x14:formula1>
            <xm:f>Dane!$A$1:$A$5</xm:f>
          </x14:formula1>
          <xm:sqref>J4:J7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7C9E-6DE4-45A5-B76E-EF5DBAB2DBE0}">
  <dimension ref="A1:A4"/>
  <sheetViews>
    <sheetView workbookViewId="0">
      <selection activeCell="C12" sqref="C12"/>
    </sheetView>
  </sheetViews>
  <sheetFormatPr defaultRowHeight="15" x14ac:dyDescent="0.25"/>
  <sheetData>
    <row r="1" spans="1:1" x14ac:dyDescent="0.25">
      <c r="A1">
        <v>0</v>
      </c>
    </row>
    <row r="2" spans="1:1" x14ac:dyDescent="0.25">
      <c r="A2">
        <v>0.05</v>
      </c>
    </row>
    <row r="3" spans="1:1" x14ac:dyDescent="0.25">
      <c r="A3">
        <v>0.08</v>
      </c>
    </row>
    <row r="4" spans="1:1" x14ac:dyDescent="0.25">
      <c r="A4">
        <v>0.23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DD652-DBE9-4EDF-B924-5E0E2EB4CEE6}">
  <sheetPr>
    <tabColor theme="9" tint="-0.249977111117893"/>
  </sheetPr>
  <dimension ref="A1:M50"/>
  <sheetViews>
    <sheetView zoomScale="70" zoomScaleNormal="70" workbookViewId="0">
      <selection activeCell="C14" sqref="C13:C14"/>
    </sheetView>
  </sheetViews>
  <sheetFormatPr defaultColWidth="0" defaultRowHeight="18.75" x14ac:dyDescent="0.25"/>
  <cols>
    <col min="1" max="1" width="16.85546875" style="28" customWidth="1"/>
    <col min="2" max="2" width="67.42578125" style="47" customWidth="1"/>
    <col min="3" max="3" width="67.42578125" style="29" customWidth="1"/>
    <col min="4" max="13" width="9.140625" customWidth="1"/>
    <col min="14" max="16384" width="9.140625" hidden="1"/>
  </cols>
  <sheetData>
    <row r="1" spans="1:13" ht="174.75" customHeight="1" x14ac:dyDescent="0.25">
      <c r="A1" s="49"/>
      <c r="B1" s="49"/>
      <c r="C1" s="48" t="s">
        <v>19</v>
      </c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42" customHeight="1" x14ac:dyDescent="0.25">
      <c r="A2" s="42" t="s">
        <v>3</v>
      </c>
      <c r="B2" s="42" t="s">
        <v>2</v>
      </c>
      <c r="C2" s="43" t="s">
        <v>1</v>
      </c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42" customHeight="1" x14ac:dyDescent="0.25">
      <c r="A3" s="38" cm="1">
        <f t="array" ref="A3">IFERROR(_xlfn.SEQUENCE(COUNTA(B:B)-1,1,1,1),1)</f>
        <v>1</v>
      </c>
      <c r="B3" s="45" t="s">
        <v>20</v>
      </c>
      <c r="C3" s="39">
        <f ca="1">IF(ISBLANK(A3),"",IFERROR(SUM(INDIRECT("'"&amp;B3&amp;"'!L:L"))/2,"KWOTA WYŚWIETLI SIĘ PO UZUPEŁNIENIU PAKIETU"))</f>
        <v>0</v>
      </c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42" customHeight="1" x14ac:dyDescent="0.25">
      <c r="A4" s="40"/>
      <c r="B4" s="45"/>
      <c r="C4" s="39" t="str">
        <f t="shared" ref="C4:C6" ca="1" si="0">IF(ISBLANK(A4),"",IFERROR(SUM(INDIRECT("'"&amp;B4&amp;"'!L:L"))/2,"KWOTA WYŚWIETLI SIĘ PO UZUPEŁNIENIU PAKIETU"))</f>
        <v/>
      </c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42" customHeight="1" x14ac:dyDescent="0.25">
      <c r="A5" s="40"/>
      <c r="B5" s="45"/>
      <c r="C5" s="39" t="str">
        <f t="shared" ca="1" si="0"/>
        <v/>
      </c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42" customHeight="1" x14ac:dyDescent="0.25">
      <c r="A6" s="40"/>
      <c r="B6" s="45"/>
      <c r="C6" s="39" t="str">
        <f t="shared" ca="1" si="0"/>
        <v/>
      </c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3" ht="42" customHeight="1" x14ac:dyDescent="0.25">
      <c r="A7" s="41"/>
      <c r="B7" s="46"/>
      <c r="C7" s="41" t="str">
        <f t="shared" ref="C7:C12" ca="1" si="1">IF(ISBLANK(A7),"",IFERROR(SUM(INDIRECT("'"&amp;B7&amp;"'!K:K"))/2,"KWOTA WYŚWIETLI SIĘ PO UZUPEŁNIENIU PAKIETU"))</f>
        <v/>
      </c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ht="42" customHeight="1" x14ac:dyDescent="0.25">
      <c r="A8" s="41"/>
      <c r="B8" s="46"/>
      <c r="C8" s="41" t="str">
        <f t="shared" ca="1" si="1"/>
        <v/>
      </c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1:13" ht="42" customHeight="1" x14ac:dyDescent="0.25">
      <c r="A9" s="41"/>
      <c r="B9" s="46"/>
      <c r="C9" s="41" t="str">
        <f t="shared" ca="1" si="1"/>
        <v/>
      </c>
      <c r="D9" s="21"/>
      <c r="E9" s="21"/>
      <c r="F9" s="21"/>
      <c r="G9" s="21"/>
      <c r="H9" s="21"/>
      <c r="I9" s="21"/>
      <c r="J9" s="21"/>
      <c r="K9" s="21"/>
      <c r="L9" s="21"/>
      <c r="M9" s="21"/>
    </row>
    <row r="10" spans="1:13" ht="42" customHeight="1" x14ac:dyDescent="0.25">
      <c r="A10" s="41"/>
      <c r="B10" s="46"/>
      <c r="C10" s="41" t="str">
        <f t="shared" ca="1" si="1"/>
        <v/>
      </c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11" spans="1:13" ht="42" customHeight="1" x14ac:dyDescent="0.25">
      <c r="A11" s="41"/>
      <c r="B11" s="46"/>
      <c r="C11" s="41" t="str">
        <f t="shared" ca="1" si="1"/>
        <v/>
      </c>
      <c r="D11" s="21"/>
      <c r="E11" s="21"/>
      <c r="F11" s="21"/>
      <c r="G11" s="21"/>
      <c r="H11" s="21"/>
      <c r="I11" s="21"/>
      <c r="J11" s="21"/>
      <c r="K11" s="21"/>
      <c r="L11" s="21"/>
      <c r="M11" s="21"/>
    </row>
    <row r="12" spans="1:13" ht="42" customHeight="1" x14ac:dyDescent="0.25">
      <c r="A12" s="41"/>
      <c r="B12" s="46"/>
      <c r="C12" s="41" t="str">
        <f t="shared" ca="1" si="1"/>
        <v/>
      </c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3" spans="1:13" x14ac:dyDescent="0.25">
      <c r="A13" s="36"/>
      <c r="B13" s="44"/>
      <c r="C13" s="37"/>
      <c r="D13" s="21"/>
      <c r="E13" s="21"/>
      <c r="F13" s="21"/>
      <c r="G13" s="21"/>
      <c r="H13" s="21"/>
      <c r="I13" s="21"/>
      <c r="J13" s="21"/>
      <c r="K13" s="21"/>
      <c r="L13" s="21"/>
      <c r="M13" s="21"/>
    </row>
    <row r="14" spans="1:13" x14ac:dyDescent="0.25">
      <c r="A14" s="36"/>
      <c r="B14" s="44"/>
      <c r="C14" s="37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13" x14ac:dyDescent="0.25">
      <c r="A15" s="36"/>
      <c r="B15" s="44"/>
      <c r="C15" s="37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13" x14ac:dyDescent="0.25">
      <c r="A16" s="36"/>
      <c r="B16" s="44"/>
      <c r="C16" s="37"/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spans="1:13" x14ac:dyDescent="0.25">
      <c r="A17" s="36"/>
      <c r="B17" s="44"/>
      <c r="C17" s="37"/>
      <c r="D17" s="21"/>
      <c r="E17" s="21"/>
      <c r="F17" s="21"/>
      <c r="G17" s="21"/>
      <c r="H17" s="21"/>
      <c r="I17" s="21"/>
      <c r="J17" s="21"/>
      <c r="K17" s="21"/>
      <c r="L17" s="21"/>
      <c r="M17" s="21"/>
    </row>
    <row r="18" spans="1:13" x14ac:dyDescent="0.25">
      <c r="A18" s="36"/>
      <c r="B18" s="44"/>
      <c r="C18" s="37"/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1:13" x14ac:dyDescent="0.25">
      <c r="A19" s="36"/>
      <c r="B19" s="44"/>
      <c r="C19" s="37"/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spans="1:13" x14ac:dyDescent="0.25">
      <c r="A20" s="36"/>
      <c r="B20" s="44"/>
      <c r="C20" s="37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3" x14ac:dyDescent="0.25">
      <c r="A21" s="36"/>
      <c r="B21" s="44"/>
      <c r="C21" s="37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 x14ac:dyDescent="0.25">
      <c r="A22" s="36"/>
      <c r="B22" s="44"/>
      <c r="C22" s="37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1:13" x14ac:dyDescent="0.25">
      <c r="A23" s="36"/>
      <c r="B23" s="44"/>
      <c r="C23" s="37"/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1:13" x14ac:dyDescent="0.25">
      <c r="A24" s="36"/>
      <c r="B24" s="44"/>
      <c r="C24" s="37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1:13" x14ac:dyDescent="0.25">
      <c r="A25" s="36"/>
      <c r="B25" s="44"/>
      <c r="C25" s="37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1:13" x14ac:dyDescent="0.25">
      <c r="A26" s="36"/>
      <c r="B26" s="44"/>
      <c r="C26" s="37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1:13" x14ac:dyDescent="0.25">
      <c r="A27" s="36"/>
      <c r="B27" s="44"/>
      <c r="C27" s="37"/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1:13" x14ac:dyDescent="0.25">
      <c r="A28" s="36"/>
      <c r="B28" s="44"/>
      <c r="C28" s="37"/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1:13" x14ac:dyDescent="0.25">
      <c r="A29" s="36"/>
      <c r="B29" s="44"/>
      <c r="C29" s="37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3" x14ac:dyDescent="0.25">
      <c r="A30" s="36"/>
      <c r="B30" s="44"/>
      <c r="C30" s="37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 x14ac:dyDescent="0.25">
      <c r="A31" s="36"/>
      <c r="B31" s="44"/>
      <c r="C31" s="37"/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1:13" x14ac:dyDescent="0.25">
      <c r="A32" s="36"/>
      <c r="B32" s="44"/>
      <c r="C32" s="37"/>
      <c r="D32" s="21"/>
      <c r="E32" s="21"/>
      <c r="F32" s="21"/>
      <c r="G32" s="21"/>
      <c r="H32" s="21"/>
      <c r="I32" s="21"/>
      <c r="J32" s="21"/>
      <c r="K32" s="21"/>
      <c r="L32" s="21"/>
      <c r="M32" s="21"/>
    </row>
    <row r="33" spans="1:13" x14ac:dyDescent="0.25">
      <c r="A33" s="36"/>
      <c r="B33" s="44"/>
      <c r="C33" s="37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1:13" x14ac:dyDescent="0.25">
      <c r="A34" s="36"/>
      <c r="B34" s="44"/>
      <c r="C34" s="37"/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spans="1:13" x14ac:dyDescent="0.25">
      <c r="A35" s="36"/>
      <c r="B35" s="44"/>
      <c r="C35" s="37"/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6" spans="1:13" x14ac:dyDescent="0.25">
      <c r="A36" s="36"/>
      <c r="B36" s="44"/>
      <c r="C36" s="37"/>
      <c r="D36" s="21"/>
      <c r="E36" s="21"/>
      <c r="F36" s="21"/>
      <c r="G36" s="21"/>
      <c r="H36" s="21"/>
      <c r="I36" s="21"/>
      <c r="J36" s="21"/>
      <c r="K36" s="21"/>
      <c r="L36" s="21"/>
      <c r="M36" s="21"/>
    </row>
    <row r="37" spans="1:13" x14ac:dyDescent="0.25">
      <c r="A37" s="36"/>
      <c r="B37" s="44"/>
      <c r="C37" s="37"/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1:13" x14ac:dyDescent="0.25">
      <c r="A38" s="36"/>
      <c r="B38" s="44"/>
      <c r="C38" s="37"/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spans="1:13" x14ac:dyDescent="0.25">
      <c r="A39" s="36"/>
      <c r="B39" s="44"/>
      <c r="C39" s="37"/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spans="1:13" x14ac:dyDescent="0.25">
      <c r="A40" s="36"/>
      <c r="B40" s="44"/>
      <c r="C40" s="37"/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1:13" x14ac:dyDescent="0.25">
      <c r="A41" s="36"/>
      <c r="B41" s="44"/>
      <c r="C41" s="37"/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spans="1:13" x14ac:dyDescent="0.25">
      <c r="A42" s="36"/>
      <c r="B42" s="44"/>
      <c r="C42" s="37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1:13" x14ac:dyDescent="0.25">
      <c r="A43" s="36"/>
      <c r="B43" s="44"/>
      <c r="C43" s="37"/>
      <c r="D43" s="21"/>
      <c r="E43" s="21"/>
      <c r="F43" s="21"/>
      <c r="G43" s="21"/>
      <c r="H43" s="21"/>
      <c r="I43" s="21"/>
      <c r="J43" s="21"/>
      <c r="K43" s="21"/>
      <c r="L43" s="21"/>
      <c r="M43" s="21"/>
    </row>
    <row r="44" spans="1:13" x14ac:dyDescent="0.25">
      <c r="A44" s="36"/>
      <c r="B44" s="44"/>
      <c r="C44" s="37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1:13" x14ac:dyDescent="0.25">
      <c r="A45" s="36"/>
      <c r="B45" s="44"/>
      <c r="C45" s="37"/>
      <c r="D45" s="21"/>
      <c r="E45" s="21"/>
      <c r="F45" s="21"/>
      <c r="G45" s="21"/>
      <c r="H45" s="21"/>
      <c r="I45" s="21"/>
      <c r="J45" s="21"/>
      <c r="K45" s="21"/>
      <c r="L45" s="21"/>
      <c r="M45" s="21"/>
    </row>
    <row r="46" spans="1:13" x14ac:dyDescent="0.25">
      <c r="A46" s="36"/>
      <c r="B46" s="44"/>
      <c r="C46" s="37"/>
      <c r="D46" s="21"/>
      <c r="E46" s="21"/>
      <c r="F46" s="21"/>
      <c r="G46" s="21"/>
      <c r="H46" s="21"/>
      <c r="I46" s="21"/>
      <c r="J46" s="21"/>
      <c r="K46" s="21"/>
      <c r="L46" s="21"/>
      <c r="M46" s="21"/>
    </row>
    <row r="47" spans="1:13" x14ac:dyDescent="0.25">
      <c r="A47" s="36"/>
      <c r="B47" s="44"/>
      <c r="C47" s="37"/>
      <c r="D47" s="21"/>
      <c r="E47" s="21"/>
      <c r="F47" s="21"/>
      <c r="G47" s="21"/>
      <c r="H47" s="21"/>
      <c r="I47" s="21"/>
      <c r="J47" s="21"/>
      <c r="K47" s="21"/>
      <c r="L47" s="21"/>
      <c r="M47" s="21"/>
    </row>
    <row r="48" spans="1:13" x14ac:dyDescent="0.25">
      <c r="A48" s="36"/>
      <c r="B48" s="44"/>
      <c r="C48" s="37"/>
      <c r="D48" s="21"/>
      <c r="E48" s="21"/>
      <c r="F48" s="21"/>
      <c r="G48" s="21"/>
      <c r="H48" s="21"/>
      <c r="I48" s="21"/>
      <c r="J48" s="21"/>
      <c r="K48" s="21"/>
      <c r="L48" s="21"/>
      <c r="M48" s="21"/>
    </row>
    <row r="49" spans="1:13" x14ac:dyDescent="0.25">
      <c r="A49" s="36"/>
      <c r="B49" s="44"/>
      <c r="C49" s="37"/>
      <c r="D49" s="21"/>
      <c r="E49" s="21"/>
      <c r="F49" s="21"/>
      <c r="G49" s="21"/>
      <c r="H49" s="21"/>
      <c r="I49" s="21"/>
      <c r="J49" s="21"/>
      <c r="K49" s="21"/>
      <c r="L49" s="21"/>
      <c r="M49" s="21"/>
    </row>
    <row r="50" spans="1:13" x14ac:dyDescent="0.25">
      <c r="A50" s="36"/>
      <c r="B50" s="44"/>
      <c r="C50" s="37"/>
      <c r="D50" s="21"/>
      <c r="E50" s="21"/>
      <c r="F50" s="21"/>
      <c r="G50" s="21"/>
      <c r="H50" s="21"/>
      <c r="I50" s="21"/>
      <c r="J50" s="21"/>
      <c r="K50" s="21"/>
      <c r="L50" s="21"/>
      <c r="M50" s="21"/>
    </row>
  </sheetData>
  <phoneticPr fontId="2" type="noConversion"/>
  <conditionalFormatting sqref="A2:C1048576 A1">
    <cfRule type="expression" dxfId="33" priority="1">
      <formula>NOT(ISBLANK($A1))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EEF6D-6CAF-43DC-AB0E-431F5EEB49E4}">
  <sheetPr>
    <tabColor theme="7" tint="0.39997558519241921"/>
  </sheetPr>
  <dimension ref="A1:L22"/>
  <sheetViews>
    <sheetView tabSelected="1" zoomScale="70" zoomScaleNormal="70" workbookViewId="0">
      <selection activeCell="G11" sqref="G11"/>
    </sheetView>
  </sheetViews>
  <sheetFormatPr defaultColWidth="0" defaultRowHeight="0" customHeight="1" zeroHeight="1" x14ac:dyDescent="0.2"/>
  <cols>
    <col min="1" max="1" width="10.5703125" style="75" customWidth="1"/>
    <col min="2" max="2" width="33.28515625" style="75" customWidth="1"/>
    <col min="3" max="3" width="35.85546875" style="75" customWidth="1"/>
    <col min="4" max="4" width="55.28515625" style="75" customWidth="1"/>
    <col min="5" max="5" width="21.7109375" style="75" customWidth="1"/>
    <col min="6" max="6" width="22.28515625" style="75" customWidth="1"/>
    <col min="7" max="7" width="22.28515625" style="76" customWidth="1"/>
    <col min="8" max="8" width="29" style="77" customWidth="1"/>
    <col min="9" max="9" width="29" style="78" customWidth="1"/>
    <col min="10" max="10" width="29" style="79" customWidth="1"/>
    <col min="11" max="12" width="29" style="78" customWidth="1"/>
    <col min="13" max="16384" width="9.140625" style="56" hidden="1"/>
  </cols>
  <sheetData>
    <row r="1" spans="1:12" ht="184.5" customHeight="1" x14ac:dyDescent="0.2">
      <c r="A1" s="50"/>
      <c r="B1" s="51"/>
      <c r="C1" s="51"/>
      <c r="D1" s="51"/>
      <c r="E1" s="51"/>
      <c r="F1" s="51"/>
      <c r="G1" s="52"/>
      <c r="H1" s="53"/>
      <c r="I1" s="54"/>
      <c r="J1" s="55"/>
      <c r="K1" s="54"/>
      <c r="L1" s="54"/>
    </row>
    <row r="2" spans="1:12" s="62" customFormat="1" ht="38.25" customHeight="1" x14ac:dyDescent="0.2">
      <c r="A2" s="57" t="s">
        <v>29</v>
      </c>
      <c r="B2" s="57"/>
      <c r="C2" s="57"/>
      <c r="D2" s="57"/>
      <c r="E2" s="57"/>
      <c r="F2" s="57"/>
      <c r="G2" s="58"/>
      <c r="H2" s="59"/>
      <c r="I2" s="60"/>
      <c r="J2" s="61"/>
      <c r="K2" s="60"/>
      <c r="L2" s="60"/>
    </row>
    <row r="3" spans="1:12" s="68" customFormat="1" ht="136.5" customHeight="1" x14ac:dyDescent="0.2">
      <c r="A3" s="63" t="s">
        <v>0</v>
      </c>
      <c r="B3" s="63" t="s">
        <v>14</v>
      </c>
      <c r="C3" s="63" t="s">
        <v>4</v>
      </c>
      <c r="D3" s="63" t="s">
        <v>5</v>
      </c>
      <c r="E3" s="63" t="s">
        <v>26</v>
      </c>
      <c r="F3" s="63" t="s">
        <v>7</v>
      </c>
      <c r="G3" s="64" t="s">
        <v>16</v>
      </c>
      <c r="H3" s="65" t="s">
        <v>8</v>
      </c>
      <c r="I3" s="66" t="s">
        <v>9</v>
      </c>
      <c r="J3" s="67" t="s">
        <v>10</v>
      </c>
      <c r="K3" s="66" t="s">
        <v>11</v>
      </c>
      <c r="L3" s="66" t="s">
        <v>12</v>
      </c>
    </row>
    <row r="4" spans="1:12" ht="240.75" customHeight="1" x14ac:dyDescent="0.2">
      <c r="A4" s="69">
        <v>1</v>
      </c>
      <c r="B4" s="70" t="s">
        <v>21</v>
      </c>
      <c r="C4" s="70" t="s">
        <v>22</v>
      </c>
      <c r="D4" s="70" t="s">
        <v>24</v>
      </c>
      <c r="E4" s="70" t="s">
        <v>27</v>
      </c>
      <c r="F4" s="70">
        <v>1</v>
      </c>
      <c r="G4" s="71"/>
      <c r="H4" s="72"/>
      <c r="I4" s="73">
        <f>ROUND(F4*H4,2)</f>
        <v>0</v>
      </c>
      <c r="J4" s="74">
        <v>0</v>
      </c>
      <c r="K4" s="73">
        <f>I4*J4</f>
        <v>0</v>
      </c>
      <c r="L4" s="73">
        <f>I4+K4</f>
        <v>0</v>
      </c>
    </row>
    <row r="5" spans="1:12" ht="238.5" customHeight="1" x14ac:dyDescent="0.2">
      <c r="A5" s="69">
        <v>2</v>
      </c>
      <c r="B5" s="70" t="s">
        <v>21</v>
      </c>
      <c r="C5" s="70" t="s">
        <v>23</v>
      </c>
      <c r="D5" s="70" t="s">
        <v>25</v>
      </c>
      <c r="E5" s="70" t="s">
        <v>28</v>
      </c>
      <c r="F5" s="70">
        <v>3</v>
      </c>
      <c r="G5" s="71"/>
      <c r="H5" s="72"/>
      <c r="I5" s="73">
        <f>ROUND(F5*H5,2)</f>
        <v>0</v>
      </c>
      <c r="J5" s="74">
        <v>0</v>
      </c>
      <c r="K5" s="73">
        <f>I5*J5</f>
        <v>0</v>
      </c>
      <c r="L5" s="73">
        <f>I5+K5</f>
        <v>0</v>
      </c>
    </row>
    <row r="6" spans="1:12" ht="33" customHeight="1" x14ac:dyDescent="0.2">
      <c r="A6" s="63" t="s">
        <v>13</v>
      </c>
      <c r="B6" s="63"/>
      <c r="C6" s="63"/>
      <c r="D6" s="63"/>
      <c r="E6" s="63"/>
      <c r="F6" s="63"/>
      <c r="G6" s="64"/>
      <c r="H6" s="65"/>
      <c r="I6" s="66">
        <f>SUBTOTAL(109,Tabela132[Wartość netto (cena jednostkowa x ilość)])</f>
        <v>0</v>
      </c>
      <c r="J6" s="67"/>
      <c r="K6" s="66">
        <f>SUBTOTAL(109,Tabela132[Wartość VAT])</f>
        <v>0</v>
      </c>
      <c r="L6" s="66">
        <f>SUBTOTAL(109,Tabela132[Wartość brutto (cena jednostkowa x ilość + VAT)])</f>
        <v>0</v>
      </c>
    </row>
    <row r="7" spans="1:12" ht="14.25" x14ac:dyDescent="0.2"/>
    <row r="8" spans="1:12" ht="14.25" x14ac:dyDescent="0.2"/>
    <row r="9" spans="1:12" ht="14.25" x14ac:dyDescent="0.2"/>
    <row r="10" spans="1:12" ht="14.25" x14ac:dyDescent="0.2"/>
    <row r="11" spans="1:12" ht="86.25" customHeight="1" thickBot="1" x14ac:dyDescent="0.25">
      <c r="D11" s="13" t="s">
        <v>15</v>
      </c>
      <c r="E11" s="5"/>
      <c r="H11" s="80" t="s">
        <v>17</v>
      </c>
      <c r="I11" s="80"/>
      <c r="J11" s="80"/>
      <c r="K11" s="80"/>
    </row>
    <row r="12" spans="1:12" ht="71.25" customHeight="1" x14ac:dyDescent="0.2">
      <c r="D12" s="87" t="s">
        <v>30</v>
      </c>
      <c r="E12" s="87"/>
      <c r="H12" s="81" t="s">
        <v>18</v>
      </c>
      <c r="I12" s="82"/>
      <c r="J12" s="82"/>
      <c r="K12" s="83"/>
    </row>
    <row r="13" spans="1:12" ht="71.25" customHeight="1" thickBot="1" x14ac:dyDescent="0.25">
      <c r="H13" s="84"/>
      <c r="I13" s="85"/>
      <c r="J13" s="85"/>
      <c r="K13" s="86"/>
    </row>
    <row r="14" spans="1:12" ht="14.25" x14ac:dyDescent="0.2"/>
    <row r="15" spans="1:12" s="75" customFormat="1" ht="14.25" x14ac:dyDescent="0.25">
      <c r="G15" s="76"/>
      <c r="H15" s="77"/>
      <c r="I15" s="78"/>
      <c r="J15" s="79"/>
      <c r="K15" s="78"/>
      <c r="L15" s="78"/>
    </row>
    <row r="16" spans="1:12" s="75" customFormat="1" ht="14.25" x14ac:dyDescent="0.25">
      <c r="G16" s="76"/>
      <c r="H16" s="77"/>
      <c r="I16" s="78"/>
      <c r="J16" s="79"/>
      <c r="K16" s="78"/>
      <c r="L16" s="78"/>
    </row>
    <row r="17" spans="7:12" s="75" customFormat="1" ht="14.25" x14ac:dyDescent="0.25">
      <c r="G17" s="76"/>
      <c r="H17" s="77"/>
      <c r="I17" s="78"/>
      <c r="J17" s="79"/>
      <c r="K17" s="78"/>
      <c r="L17" s="78"/>
    </row>
    <row r="18" spans="7:12" s="75" customFormat="1" ht="14.25" x14ac:dyDescent="0.25">
      <c r="G18" s="76"/>
      <c r="H18" s="77"/>
      <c r="I18" s="78"/>
      <c r="J18" s="79"/>
      <c r="K18" s="78"/>
      <c r="L18" s="78"/>
    </row>
    <row r="19" spans="7:12" s="75" customFormat="1" ht="14.25" x14ac:dyDescent="0.25">
      <c r="G19" s="76"/>
      <c r="H19" s="77"/>
      <c r="I19" s="78"/>
      <c r="J19" s="79"/>
      <c r="K19" s="78"/>
      <c r="L19" s="78"/>
    </row>
    <row r="20" spans="7:12" s="75" customFormat="1" ht="14.25" x14ac:dyDescent="0.25">
      <c r="G20" s="76"/>
      <c r="H20" s="77"/>
      <c r="I20" s="78"/>
      <c r="J20" s="79"/>
      <c r="K20" s="78"/>
      <c r="L20" s="78"/>
    </row>
    <row r="21" spans="7:12" ht="15" customHeight="1" x14ac:dyDescent="0.2"/>
    <row r="22" spans="7:12" ht="15" customHeight="1" x14ac:dyDescent="0.2"/>
  </sheetData>
  <sheetProtection algorithmName="SHA-512" hashValue="Locu0WRe4ag12cmp+YSTIE/7ExP/FpmlUAN/w6deXexMaSJsbWcRypBiqi0kXEAUuQC7V9yKVfD5Peplh5pa/Q==" saltValue="i85qUck9P5ygNGiXTkuAkQ==" spinCount="100000" sheet="1" objects="1" scenarios="1"/>
  <mergeCells count="3">
    <mergeCell ref="H11:K11"/>
    <mergeCell ref="H12:K13"/>
    <mergeCell ref="D12:E12"/>
  </mergeCells>
  <conditionalFormatting sqref="A1:B1048576">
    <cfRule type="notContainsBlanks" dxfId="32" priority="5">
      <formula>LEN(TRIM(A1))&gt;0</formula>
    </cfRule>
  </conditionalFormatting>
  <conditionalFormatting sqref="A1:L11 A13:L20 A12:D12 F12:L12">
    <cfRule type="expression" dxfId="31" priority="6">
      <formula>ISBLANK($A1)</formula>
    </cfRule>
  </conditionalFormatting>
  <conditionalFormatting sqref="G1:H1048576 J1:J1048576">
    <cfRule type="expression" dxfId="30" priority="4">
      <formula>NOT(ISBLANK($B1))</formula>
    </cfRule>
  </conditionalFormatting>
  <conditionalFormatting sqref="I1:I1048576 K1:L1048576">
    <cfRule type="expression" dxfId="29" priority="3">
      <formula>NOT(ISBLANK($B1))</formula>
    </cfRule>
  </conditionalFormatting>
  <conditionalFormatting sqref="D11:E11">
    <cfRule type="expression" dxfId="28" priority="2">
      <formula>NOT(ISBLANK($D$11))</formula>
    </cfRule>
  </conditionalFormatting>
  <conditionalFormatting sqref="A2:XFD2">
    <cfRule type="expression" dxfId="27" priority="1">
      <formula>NOT(ISBLANK($A$2))</formula>
    </cfRule>
  </conditionalFormatting>
  <dataValidations count="1">
    <dataValidation type="decimal" operator="greaterThan" allowBlank="1" showInputMessage="1" showErrorMessage="1" sqref="H4:H5 E11 F4:F5" xr:uid="{2C312DBD-D02D-43CD-B4D4-8918E452A9C7}">
      <formula1>0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42F5203-CCD9-47A0-8712-C1D04DA1A3D6}">
          <x14:formula1>
            <xm:f>Dane!$A$1:$A$5</xm:f>
          </x14:formula1>
          <xm:sqref>J4:J5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criptIds xmlns="http://schemas.microsoft.com/office/extensibility/maker/v1.0" id="script-ids-node-id">
  <scriptId id="ms-officescript%3A%2F%2Fonedrive_business_itemlink%2F014V6IR5H5CSLOPXZNAJH3LERJCDKKZABO:ms-officescript%3A%2F%2Fonedrive_business_sharinglink%2Fu!aHR0cHM6Ly9sdWthc2lld2ljemdvdi1teS5zaGFyZXBvaW50LmNvbS86dTovZy9wZXJzb25hbC9hZHJpYW5fbmFwb3JhX3BvcnRfbHVrYXNpZXdpY3pfZ292X3BsL0VmMFVsdWZmTFFKUHRaSXBFTlNzZ0M0QnZiR3Jtd0R3Z0UwX1MxUk11amVlY1E"/>
  <scriptId xmlns="" id="ms-officescript%3A%2F%2Fonedrive_business_itemlink%2F014V6IR5EQOTOEUU4ZMZCIC5AQC2MUNFPJ:ms-officescript%3A%2F%2Fonedrive_business_sharinglink%2Fu!aHR0cHM6Ly9sdWthc2lld2ljemdvdi1teS5zaGFyZXBvaW50LmNvbS86dTovZy9wZXJzb25hbC9hZHJpYW5fbmFwb3JhX3BvcnRfbHVrYXNpZXdpY3pfZ292X3BsL0VaQjAzRXBUbVdaRWdYUVFGcGxHbGVrQldMeXdxdENXQXVOX1plSlB6Qy1VT2c"/>
  <scriptId xmlns="" id="ms-officescript%3A%2F%2Fonedrive_business_itemlink%2F014V6IR5BVLFIAOXWCIZGLV6W24DRQC3HX:ms-officescript%3A%2F%2Fonedrive_business_sharinglink%2Fu!aHR0cHM6Ly9sdWthc2lld2ljemdvdi1teS5zaGFyZXBvaW50LmNvbS86dTovZy9wZXJzb25hbC9hZHJpYW5fbmFwb3JhX3BvcnRfbHVrYXNpZXdpY3pfZ292X3BsL0VUVlpVQWRld2taTXV2cmE0T01CYlBjQjlCUDBlUEIzLUhkdkg2TWNnTi1vcXc"/>
</scriptId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2024-10-13T17:36:03+00:00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SharedWithUsers xmlns="25403c7b-c6b4-4198-8117-dbd0ece2577a">
      <UserInfo>
        <DisplayName/>
        <AccountId xsi:nil="true"/>
        <AccountType/>
      </UserInfo>
    </SharedWithUsers>
    <Nrsprawy xmlns="84141fab-40ef-492f-9a5e-7c422361107c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8" ma:contentTypeDescription="Utwórz nowy dokument." ma:contentTypeScope="" ma:versionID="782782296d5f0970a52da01f137e5522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bc91da3de4927526fc6b84c3725631b5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DF4F8B-76CB-4546-9176-CC9D2D160E39}">
  <ds:schemaRefs>
    <ds:schemaRef ds:uri="http://schemas.microsoft.com/office/extensibility/maker/v1.0"/>
    <ds:schemaRef ds:uri=""/>
  </ds:schemaRefs>
</ds:datastoreItem>
</file>

<file path=customXml/itemProps2.xml><?xml version="1.0" encoding="utf-8"?>
<ds:datastoreItem xmlns:ds="http://schemas.openxmlformats.org/officeDocument/2006/customXml" ds:itemID="{1B0778FB-0E75-457F-9193-C0B7B5F55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47DE6A-26E7-49A8-8FD3-72EA5C727BF8}">
  <ds:schemaRefs>
    <ds:schemaRef ds:uri="http://schemas.openxmlformats.org/package/2006/metadata/core-properties"/>
    <ds:schemaRef ds:uri="http://purl.org/dc/dcmitype/"/>
    <ds:schemaRef ds:uri="25403c7b-c6b4-4198-8117-dbd0ece2577a"/>
    <ds:schemaRef ds:uri="http://schemas.microsoft.com/office/2006/documentManagement/types"/>
    <ds:schemaRef ds:uri="84141fab-40ef-492f-9a5e-7c422361107c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0AFF8F37-7816-4F51-AC1F-4811ABED21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Template.OPZ</vt:lpstr>
      <vt:lpstr>Dane</vt:lpstr>
      <vt:lpstr>PODSUMOWANIE</vt:lpstr>
      <vt:lpstr>dfsdf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Niemczycka</dc:creator>
  <cp:keywords/>
  <dc:description/>
  <cp:lastModifiedBy>Oleksandr Trynoha | Łukasiewicz – PORT</cp:lastModifiedBy>
  <cp:revision/>
  <dcterms:created xsi:type="dcterms:W3CDTF">2024-10-01T14:32:53Z</dcterms:created>
  <dcterms:modified xsi:type="dcterms:W3CDTF">2025-03-28T07:42:29Z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9092600</vt:r8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