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DZ.272.179.2026 -- PORT_WZ_2026_0186 -- sekwencjonowanie - BIP/3. Publikacja/"/>
    </mc:Choice>
  </mc:AlternateContent>
  <xr:revisionPtr revIDLastSave="28" documentId="13_ncr:1_{EEA62FAC-143D-4EDA-AECF-013C9ECF9969}" xr6:coauthVersionLast="47" xr6:coauthVersionMax="47" xr10:uidLastSave="{22B45A7C-6085-4D10-9FB5-BD481C00D977}"/>
  <bookViews>
    <workbookView xWindow="-12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1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6" l="1"/>
  <c r="G4" i="16"/>
  <c r="G6" i="16"/>
  <c r="I6" i="14"/>
  <c r="K6" i="14" s="1"/>
  <c r="I7" i="14"/>
  <c r="I5" i="14"/>
  <c r="I4" i="14"/>
  <c r="K4" i="14" s="1"/>
  <c r="I5" i="16" l="1"/>
  <c r="J5" i="16" s="1"/>
  <c r="I4" i="16"/>
  <c r="J4" i="16" s="1"/>
  <c r="G7" i="16"/>
  <c r="I6" i="16"/>
  <c r="L6" i="14"/>
  <c r="K7" i="14"/>
  <c r="L7" i="14" s="1"/>
  <c r="I8" i="14"/>
  <c r="L4" i="14"/>
  <c r="K5" i="14"/>
  <c r="L5" i="14" s="1"/>
  <c r="I7" i="16" l="1"/>
  <c r="J6" i="16"/>
  <c r="J7" i="16" s="1"/>
  <c r="L8" i="14"/>
  <c r="K8" i="14"/>
</calcChain>
</file>

<file path=xl/sharedStrings.xml><?xml version="1.0" encoding="utf-8"?>
<sst xmlns="http://schemas.openxmlformats.org/spreadsheetml/2006/main" count="39" uniqueCount="26">
  <si>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</si>
  <si>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</si>
  <si>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</si>
  <si>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</si>
  <si>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</si>
  <si>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</si>
  <si>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</si>
  <si>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</si>
  <si>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</si>
  <si>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</si>
  <si>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</si>
  <si>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</si>
  <si>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</si>
  <si>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</si>
  <si>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</si>
  <si>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</si>
  <si>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Rozmiar 
opakowania</t>
  </si>
  <si>
    <t xml:space="preserve">DZ.272.179.2026 </t>
  </si>
  <si>
    <t>Usługa sekwencjonowania Sangera</t>
  </si>
  <si>
    <t>Usługa sekwencjonowania metodą Sangera. Wynik sekwencjonowania o długości min. 500 nukleotydów. Internetowe składanie zamówienia poprzez konto klienta na dedykowanej stronie www w języku angielskim. Dostawa próbek z siedziby Zamawiającego do Wykonawcy w ilości maks. 60x w cenie usługi sekwencjonowania. W cenę wliczone są etykiety do wysyłki. Wyniki powinny być bezpośrednio dostarczane emailem lub dostępne do pobrania z platformy. Transport próbek w cenie usługi sekwencjonowania.</t>
  </si>
  <si>
    <t>1 sekwencjonowanie</t>
  </si>
  <si>
    <t>Usługa syntezy oligonukleotydów DNA</t>
  </si>
  <si>
    <t xml:space="preserve">Dostawa oligonukleotydów (starterów) na podstawie przesłanej sekwencji. Oczyszczanie: odsolenie. Skala syntezy: 0,05 μmol. Stężenie 100 μM. Dostarczane w probówkach w formie zliofilizowanej. Kontrola jakości poprzez pomiar OD oraz przy użyciu MALDI-TOF MS. Internetowe składanie zamówienia poprzez konto klienta na dedykowanej stronie www w języku angielskim. Dostawa próbek do Zamawiającego w ilości maksymalnie 50x w cenie usługi syntezy oligonukleotydów. Transport zamówienia w cenie usługi syntezy oligonukleotydów. </t>
  </si>
  <si>
    <t>Usłyga syntezy siRNA</t>
  </si>
  <si>
    <t>Dostawa oligonukleotydów RNA na podstawie przesłanej sekwencji. Oczyszczanie: odsolenie. Skala syntezy: 0,05 μmol. Dostarczane w probówkach w formie zliofilizowanej.  Kontrola jakości poprzez pomiar OD oraz przy użyciu MALDI-TOF MS. Internetowe składanie zamówienia poprzez konto klienta na dedykowanej stronie www w języku angielskim. Dostawa próbek do Zamawiającego w ilości maksymalnie 50x w cenie usługi syntezy oligonukleotydów. Transport zamówienia w cenie usługi syntezy siRNA.</t>
  </si>
  <si>
    <t>1 nukleotyd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</si>
</sst>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6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44" fontId="7" fillId="0" borderId="0" xfId="0" applyNumberFormat="1" applyFont="1" applyAlignment="1" applyProtection="1">
      <alignment horizontal="center" vertical="center" wrapText="1"/>
      <protection locked="0"/>
    </xf>
    <xf numFmtId="44" fontId="7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 applyProtection="1">
      <alignment horizontal="center" vertical="center" wrapText="1"/>
      <protection locked="0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hidden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protection locked="1" hidden="0"/>
    </dxf>
    <dxf>
      <protection locked="1" hidden="0"/>
    </dxf>
    <dxf>
      <protection locked="0"/>
    </dxf>
    <dxf>
      <protection locked="1" hidden="0"/>
    </dxf>
    <dxf>
      <protection locked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3"/>
      <tableStyleElement type="headerRow" dxfId="72"/>
      <tableStyleElement type="totalRow" dxfId="71"/>
      <tableStyleElement type="firstColumn" dxfId="70"/>
      <tableStyleElement type="firstRowStripe" dxfId="69"/>
      <tableStyleElement type="secondRowStripe" dxfId="68"/>
    </tableStyle>
    <tableStyle name="STYLOPZ2" pivot="0" count="6" xr9:uid="{5C18B6D6-E9CB-4F5F-9B7F-DA2351BCE07D}">
      <tableStyleElement type="wholeTable" dxfId="67"/>
      <tableStyleElement type="headerRow" dxfId="66"/>
      <tableStyleElement type="totalRow" dxfId="65"/>
      <tableStyleElement type="firstColumn" dxfId="64"/>
      <tableStyleElement type="firstRowStripe" dxfId="63"/>
      <tableStyleElement type="secondRowStripe" dxfId="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2D2539-A1CE-4A69-9405-D1A8D58E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2490108</xdr:colOff>
      <xdr:row>14</xdr:row>
      <xdr:rowOff>163286</xdr:rowOff>
    </xdr:from>
    <xdr:to>
      <xdr:col>6</xdr:col>
      <xdr:colOff>1176738</xdr:colOff>
      <xdr:row>20</xdr:row>
      <xdr:rowOff>11024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2F3C202-6993-857A-2FB8-FD5E3C69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5644" y="18941143"/>
          <a:ext cx="7735380" cy="9907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61" dataDxfId="60" totalsRowDxfId="59">
  <autoFilter ref="A3:L7" xr:uid="{94EF205A-69AE-457C-82FD-73F08C6AF15E}"/>
  <tableColumns count="12">
    <tableColumn id="1" xr3:uid="{E9F9010C-CDDB-4962-A68F-244E15666AC7}" name="Lp." totalsRowLabel="Suma" dataDxfId="58" totalsRowDxfId="57"/>
    <tableColumn id="11" xr3:uid="{F828F888-6282-4D68-91A3-3C93B75E86EF}" name="Część" dataDxfId="56" totalsRowDxfId="55"/>
    <tableColumn id="2" xr3:uid="{E458E464-AA4D-4F3C-A32D-27683EA128FF}" name="Przedmiot zamówienia" dataDxfId="54" totalsRowDxfId="53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2" totalsRowDxfId="51"/>
    <tableColumn id="4" xr3:uid="{AA813F90-05DC-41EE-B30C-B50AB73BAB36}" name="Jednostka miary" dataDxfId="50" totalsRowDxfId="49"/>
    <tableColumn id="5" xr3:uid="{8A85CC42-DA77-4460-A237-83D935DFE659}" name=" Szacowana ilość zakupu" dataDxfId="48" totalsRowDxfId="47"/>
    <tableColumn id="12" xr3:uid="{C4FAEDAC-4D19-4E0D-913F-FBFC86020428}" name="Oferowany produkt" dataDxfId="46" totalsRowDxfId="45"/>
    <tableColumn id="6" xr3:uid="{982AE4D6-C6E9-4411-8226-024DE78DDEC3}" name="Wartość jednostkowa netto PLN" dataDxfId="44" totalsRowDxfId="43" dataCellStyle="Walutowy" totalsRowCellStyle="Walutowy"/>
    <tableColumn id="7" xr3:uid="{83D77675-0480-47FA-A1D4-40BE40F3B461}" name="Wartość netto (cena jednostkowa x ilość)" totalsRowFunction="sum" dataDxfId="42" totalsRowDxfId="41" dataCellStyle="Walutowy" totalsRowCellStyle="Walutowy">
      <calculatedColumnFormula>ROUND(F4*H4,2)</calculatedColumnFormula>
    </tableColumn>
    <tableColumn id="8" xr3:uid="{69834909-0D17-4C85-867E-9CD64690EABA}" name="Stawka _x000a_VAT %" dataDxfId="40" totalsRowDxfId="39" dataCellStyle="Procentowy" totalsRowCellStyle="Procentowy"/>
    <tableColumn id="9" xr3:uid="{187919CF-26C7-4FEB-ADD2-2E49BC12353E}" name="Wartość VAT" totalsRowFunction="sum" dataDxfId="38" totalsRowDxfId="37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6" totalsRowDxfId="35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A3884-A5DE-4E4F-8519-9DD55D379DE8}" name="Tabela132" displayName="Tabela132" ref="A3:J7" totalsRowCount="1" headerRowDxfId="34" dataDxfId="33" totalsRowDxfId="32">
  <autoFilter ref="A3:J6" xr:uid="{94EF205A-69AE-457C-82FD-73F08C6AF15E}"/>
  <tableColumns count="10">
    <tableColumn id="1" xr3:uid="{EF53B642-F1F3-4DC1-9D54-00D98418CE63}" name="Lp." totalsRowLabel="Suma" dataDxfId="31" totalsRowDxfId="9"/>
    <tableColumn id="11" xr3:uid="{F93F4757-0213-4688-9FF0-A1B034E99E91}" name="Przedmiot zamówienia" dataDxfId="30" totalsRowDxfId="8"/>
    <tableColumn id="3" xr3:uid="{58D1F45F-AF25-4BB4-A1F6-8EA525A1BED0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9" totalsRowDxfId="7"/>
    <tableColumn id="4" xr3:uid="{56026691-A183-4329-A2B7-D865C87589B2}" name="Rozmiar _x000a_opakowania" dataDxfId="28" totalsRowDxfId="6"/>
    <tableColumn id="5" xr3:uid="{D59E190C-29D2-48A5-9CD3-436CCE068E3A}" name=" Szacowana ilość zakupu" dataDxfId="27" totalsRowDxfId="5"/>
    <tableColumn id="6" xr3:uid="{CEF4ADB4-2CB3-49CA-A496-BCBD89002977}" name="Wartość jednostkowa netto PLN" dataDxfId="26" totalsRowDxfId="4" dataCellStyle="Walutowy"/>
    <tableColumn id="7" xr3:uid="{4CCF6405-4D74-4692-9CC8-B20B77AB60B9}" name="Wartość netto (cena jednostkowa x ilość)" totalsRowFunction="sum" dataDxfId="25" totalsRowDxfId="3" dataCellStyle="Walutowy">
      <calculatedColumnFormula>ROUND(E4*F4,2)</calculatedColumnFormula>
    </tableColumn>
    <tableColumn id="8" xr3:uid="{00F87165-63E5-4A72-A638-F437826714C1}" name="Stawka _x000a_VAT %" dataDxfId="24" totalsRowDxfId="2" dataCellStyle="Procentowy"/>
    <tableColumn id="9" xr3:uid="{F3450E08-6130-4F6C-8C0F-6E850314CF64}" name="Wartość VAT" totalsRowFunction="sum" dataDxfId="23" totalsRowDxfId="1" dataCellStyle="Walutowy">
      <calculatedColumnFormula>G4*H4</calculatedColumnFormula>
    </tableColumn>
    <tableColumn id="10" xr3:uid="{E9B2357F-48E7-4166-B652-6ED61EF0B364}" name="Wartość brutto (cena jednostkowa x ilość + VAT)" totalsRowFunction="sum" dataDxfId="22" totalsRowDxfId="0" dataCellStyle="Walutowy">
      <calculatedColumnFormula>G4+I4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36" t="s">
        <v>14</v>
      </c>
      <c r="I13" s="36"/>
      <c r="J13" s="36"/>
      <c r="K13" s="36"/>
    </row>
    <row r="14" spans="1:12" ht="71.25" customHeight="1" x14ac:dyDescent="0.25">
      <c r="H14" s="37" t="s">
        <v>15</v>
      </c>
      <c r="I14" s="38"/>
      <c r="J14" s="38"/>
      <c r="K14" s="39"/>
    </row>
    <row r="15" spans="1:12" ht="71.25" customHeight="1" thickBot="1" x14ac:dyDescent="0.3">
      <c r="H15" s="40"/>
      <c r="I15" s="41"/>
      <c r="J15" s="41"/>
      <c r="K15" s="42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21" priority="5">
      <formula>LEN(TRIM(A1))&gt;0</formula>
    </cfRule>
  </conditionalFormatting>
  <conditionalFormatting sqref="A1:L22">
    <cfRule type="expression" dxfId="20" priority="6">
      <formula>ISBLANK($A1)</formula>
    </cfRule>
  </conditionalFormatting>
  <conditionalFormatting sqref="A2:XFD2">
    <cfRule type="expression" dxfId="19" priority="1">
      <formula>NOT(ISBLANK($A$2))</formula>
    </cfRule>
  </conditionalFormatting>
  <conditionalFormatting sqref="D13:E13">
    <cfRule type="expression" dxfId="18" priority="2">
      <formula>NOT(ISBLANK($D$13))</formula>
    </cfRule>
  </conditionalFormatting>
  <conditionalFormatting sqref="G1:H1048576 J1:J1048576">
    <cfRule type="expression" dxfId="17" priority="4">
      <formula>NOT(ISBLANK($B1))</formula>
    </cfRule>
  </conditionalFormatting>
  <conditionalFormatting sqref="I1:I1048576 K1:L1048576">
    <cfRule type="expression" dxfId="16" priority="3">
      <formula>NOT(ISBLANK($B1))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888-B472-4502-A901-CAE06508D5E6}">
  <sheetPr>
    <tabColor theme="7" tint="0.39997558519241921"/>
  </sheetPr>
  <dimension ref="A1:L28"/>
  <sheetViews>
    <sheetView tabSelected="1" zoomScale="70" zoomScaleNormal="70" workbookViewId="0">
      <selection activeCell="F13" sqref="F13:I14"/>
    </sheetView>
  </sheetViews>
  <sheetFormatPr defaultColWidth="0" defaultRowHeight="0" customHeight="1" zeroHeight="1" x14ac:dyDescent="0.25"/>
  <cols>
    <col min="1" max="1" width="10.5703125" style="4" customWidth="1"/>
    <col min="2" max="2" width="33.28515625" style="4" customWidth="1"/>
    <col min="3" max="3" width="62.85546875" style="4" customWidth="1"/>
    <col min="4" max="4" width="21.7109375" style="4" customWidth="1"/>
    <col min="5" max="5" width="22.28515625" style="4" customWidth="1"/>
    <col min="6" max="6" width="29" style="16" customWidth="1"/>
    <col min="7" max="7" width="29" style="8" customWidth="1"/>
    <col min="8" max="8" width="29" style="9" customWidth="1"/>
    <col min="9" max="10" width="29" style="8" customWidth="1"/>
    <col min="11" max="11" width="0" style="1" hidden="1" customWidth="1"/>
    <col min="12" max="12" width="0" style="1" hidden="1"/>
    <col min="13" max="16384" width="9.140625" style="1" hidden="1"/>
  </cols>
  <sheetData>
    <row r="1" spans="1:10" ht="184.5" customHeight="1" x14ac:dyDescent="0.25">
      <c r="A1" s="2"/>
      <c r="B1" s="3"/>
      <c r="C1" s="3"/>
      <c r="D1" s="3"/>
      <c r="E1" s="3"/>
      <c r="F1" s="14"/>
      <c r="G1" s="7"/>
      <c r="H1" s="17"/>
      <c r="I1" s="7"/>
      <c r="J1" s="7"/>
    </row>
    <row r="2" spans="1:10" s="32" customFormat="1" ht="38.25" customHeight="1" x14ac:dyDescent="0.25">
      <c r="A2" s="27" t="s">
        <v>17</v>
      </c>
      <c r="B2" s="27"/>
      <c r="C2" s="27"/>
      <c r="D2" s="27"/>
      <c r="E2" s="27"/>
      <c r="F2" s="29"/>
      <c r="G2" s="30"/>
      <c r="H2" s="31"/>
      <c r="I2" s="30"/>
      <c r="J2" s="30"/>
    </row>
    <row r="3" spans="1:10" s="26" customFormat="1" ht="109.5" customHeight="1" x14ac:dyDescent="0.25">
      <c r="A3" s="21" t="s">
        <v>0</v>
      </c>
      <c r="B3" s="21" t="s">
        <v>1</v>
      </c>
      <c r="C3" s="21" t="s">
        <v>2</v>
      </c>
      <c r="D3" s="21" t="s">
        <v>16</v>
      </c>
      <c r="E3" s="21" t="s">
        <v>4</v>
      </c>
      <c r="F3" s="23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0" ht="274.5" customHeight="1" x14ac:dyDescent="0.25">
      <c r="A4" s="10">
        <v>1</v>
      </c>
      <c r="B4" s="11" t="s">
        <v>18</v>
      </c>
      <c r="C4" s="11" t="s">
        <v>19</v>
      </c>
      <c r="D4" s="11" t="s">
        <v>20</v>
      </c>
      <c r="E4" s="11">
        <v>240</v>
      </c>
      <c r="F4" s="15"/>
      <c r="G4" s="12">
        <f>ROUND(E4*F4,2)</f>
        <v>0</v>
      </c>
      <c r="H4" s="18">
        <v>0.23</v>
      </c>
      <c r="I4" s="12">
        <f t="shared" ref="I4:I6" si="0">G4*H4</f>
        <v>0</v>
      </c>
      <c r="J4" s="12">
        <f t="shared" ref="J4:J6" si="1">G4+I4</f>
        <v>0</v>
      </c>
    </row>
    <row r="5" spans="1:10" ht="274.5" customHeight="1" x14ac:dyDescent="0.25">
      <c r="A5" s="10">
        <v>2</v>
      </c>
      <c r="B5" s="11" t="s">
        <v>21</v>
      </c>
      <c r="C5" s="11" t="s">
        <v>22</v>
      </c>
      <c r="D5" s="11" t="s">
        <v>25</v>
      </c>
      <c r="E5" s="11">
        <v>10000</v>
      </c>
      <c r="F5" s="15"/>
      <c r="G5" s="12">
        <f>ROUND(E5*F5,2)</f>
        <v>0</v>
      </c>
      <c r="H5" s="18">
        <v>0.23</v>
      </c>
      <c r="I5" s="12">
        <f t="shared" si="0"/>
        <v>0</v>
      </c>
      <c r="J5" s="12">
        <f t="shared" si="1"/>
        <v>0</v>
      </c>
    </row>
    <row r="6" spans="1:10" ht="274.5" customHeight="1" x14ac:dyDescent="0.25">
      <c r="A6" s="10">
        <v>3</v>
      </c>
      <c r="B6" s="11" t="s">
        <v>23</v>
      </c>
      <c r="C6" s="11" t="s">
        <v>24</v>
      </c>
      <c r="D6" s="11" t="s">
        <v>25</v>
      </c>
      <c r="E6" s="11">
        <v>1040</v>
      </c>
      <c r="F6" s="15"/>
      <c r="G6" s="12">
        <f>ROUND(E6*F6,2)</f>
        <v>0</v>
      </c>
      <c r="H6" s="18">
        <v>0.23</v>
      </c>
      <c r="I6" s="12">
        <f t="shared" si="0"/>
        <v>0</v>
      </c>
      <c r="J6" s="12">
        <f t="shared" si="1"/>
        <v>0</v>
      </c>
    </row>
    <row r="7" spans="1:10" ht="33" customHeight="1" x14ac:dyDescent="0.25">
      <c r="A7" s="21" t="s">
        <v>10</v>
      </c>
      <c r="B7" s="21"/>
      <c r="C7" s="21"/>
      <c r="D7" s="21"/>
      <c r="E7" s="21"/>
      <c r="F7" s="33"/>
      <c r="G7" s="34">
        <f>SUBTOTAL(109,Tabela132[Wartość netto (cena jednostkowa x ilość)])</f>
        <v>0</v>
      </c>
      <c r="H7" s="35"/>
      <c r="I7" s="34">
        <f>SUBTOTAL(109,Tabela132[Wartość VAT])</f>
        <v>0</v>
      </c>
      <c r="J7" s="34">
        <f>SUBTOTAL(109,Tabela132[Wartość brutto (cena jednostkowa x ilość + VAT)])</f>
        <v>0</v>
      </c>
    </row>
    <row r="8" spans="1:10" ht="15" x14ac:dyDescent="0.25"/>
    <row r="9" spans="1:10" ht="15" x14ac:dyDescent="0.25"/>
    <row r="10" spans="1:10" ht="15" x14ac:dyDescent="0.25"/>
    <row r="11" spans="1:10" ht="15" x14ac:dyDescent="0.25"/>
    <row r="12" spans="1:10" ht="86.25" customHeight="1" thickBot="1" x14ac:dyDescent="0.3">
      <c r="C12" s="43"/>
      <c r="D12" s="44"/>
      <c r="E12" s="45"/>
      <c r="F12" s="36" t="s">
        <v>14</v>
      </c>
      <c r="G12" s="36"/>
      <c r="H12" s="36"/>
      <c r="I12" s="36"/>
    </row>
    <row r="13" spans="1:10" ht="71.25" customHeight="1" x14ac:dyDescent="0.25">
      <c r="F13" s="37" t="s">
        <v>15</v>
      </c>
      <c r="G13" s="38"/>
      <c r="H13" s="38"/>
      <c r="I13" s="39"/>
    </row>
    <row r="14" spans="1:10" ht="71.25" customHeight="1" thickBot="1" x14ac:dyDescent="0.3">
      <c r="F14" s="40"/>
      <c r="G14" s="41"/>
      <c r="H14" s="41"/>
      <c r="I14" s="42"/>
    </row>
    <row r="15" spans="1:10" ht="15" x14ac:dyDescent="0.25"/>
    <row r="16" spans="1:10" s="4" customFormat="1" ht="15" x14ac:dyDescent="0.25">
      <c r="F16" s="16"/>
      <c r="G16" s="8"/>
      <c r="H16" s="9"/>
      <c r="I16" s="8"/>
      <c r="J16" s="8"/>
    </row>
    <row r="17" spans="6:10" s="4" customFormat="1" ht="15" x14ac:dyDescent="0.25">
      <c r="F17" s="16"/>
      <c r="G17" s="8"/>
      <c r="H17" s="9"/>
      <c r="I17" s="8"/>
      <c r="J17" s="8"/>
    </row>
    <row r="18" spans="6:10" s="4" customFormat="1" ht="15" x14ac:dyDescent="0.25">
      <c r="F18" s="16"/>
      <c r="G18" s="8"/>
      <c r="H18" s="9"/>
      <c r="I18" s="8"/>
      <c r="J18" s="8"/>
    </row>
    <row r="19" spans="6:10" s="4" customFormat="1" ht="15" x14ac:dyDescent="0.25">
      <c r="F19" s="16"/>
      <c r="G19" s="8"/>
      <c r="H19" s="9"/>
      <c r="I19" s="8"/>
      <c r="J19" s="8"/>
    </row>
    <row r="20" spans="6:10" s="4" customFormat="1" ht="15" x14ac:dyDescent="0.25">
      <c r="F20" s="16"/>
      <c r="G20" s="8"/>
      <c r="H20" s="9"/>
      <c r="I20" s="8"/>
      <c r="J20" s="8"/>
    </row>
    <row r="21" spans="6:10" s="4" customFormat="1" ht="15" x14ac:dyDescent="0.25">
      <c r="F21" s="16"/>
      <c r="G21" s="8"/>
      <c r="H21" s="9"/>
      <c r="I21" s="8"/>
      <c r="J21" s="8"/>
    </row>
    <row r="22" spans="6:10" ht="15" customHeight="1" x14ac:dyDescent="0.25"/>
    <row r="23" spans="6:10" ht="15" customHeight="1" x14ac:dyDescent="0.25"/>
    <row r="24" spans="6:10" ht="15" customHeight="1" x14ac:dyDescent="0.25"/>
    <row r="25" spans="6:10" ht="0" hidden="1" customHeight="1" x14ac:dyDescent="0.25"/>
    <row r="26" spans="6:10" ht="0" hidden="1" customHeight="1" x14ac:dyDescent="0.25"/>
    <row r="27" spans="6:10" ht="0" hidden="1" customHeight="1" x14ac:dyDescent="0.25"/>
    <row r="28" spans="6:10" ht="0" hidden="1" customHeight="1" x14ac:dyDescent="0.25"/>
  </sheetData>
  <sheetProtection algorithmName="SHA-512" hashValue="liJuyUydk1Pgv7iey3XFt3vftQm1tDmlWqcYTNHjU1R6//pyS8nfrCOahWW7+k0aD5BFDg+upTnN3U2d1TPnHQ==" saltValue="V1NgAP2QT6hXy4i39ctWag==" spinCount="100000" sheet="1" objects="1" scenarios="1"/>
  <mergeCells count="2">
    <mergeCell ref="F12:I12"/>
    <mergeCell ref="F13:I14"/>
  </mergeCells>
  <conditionalFormatting sqref="A1:B1048576">
    <cfRule type="notContainsBlanks" dxfId="15" priority="5">
      <formula>LEN(TRIM(A1))&gt;0</formula>
    </cfRule>
  </conditionalFormatting>
  <conditionalFormatting sqref="A1:J21">
    <cfRule type="expression" dxfId="14" priority="6">
      <formula>ISBLANK($A1)</formula>
    </cfRule>
  </conditionalFormatting>
  <conditionalFormatting sqref="A2:XFD2">
    <cfRule type="expression" dxfId="13" priority="1">
      <formula>NOT(ISBLANK($A$2))</formula>
    </cfRule>
  </conditionalFormatting>
  <conditionalFormatting sqref="C12:D12">
    <cfRule type="expression" dxfId="12" priority="2">
      <formula>NOT(ISBLANK($C$12))</formula>
    </cfRule>
  </conditionalFormatting>
  <conditionalFormatting sqref="H1:H1048576 F1:F1048576">
    <cfRule type="expression" dxfId="11" priority="4">
      <formula>NOT(ISBLANK($B1))</formula>
    </cfRule>
  </conditionalFormatting>
  <conditionalFormatting sqref="G1:G1048576 I1:J1048576">
    <cfRule type="expression" dxfId="10" priority="3">
      <formula>NOT(ISBLANK($B1))</formula>
    </cfRule>
  </conditionalFormatting>
  <dataValidations count="1">
    <dataValidation type="decimal" operator="greaterThan" allowBlank="1" showInputMessage="1" showErrorMessage="1" sqref="D12 F4:F6 E4:E6" xr:uid="{496A824B-FD91-4730-94CC-19EBC43F4C7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72516-5B25-4CC1-8933-409D4012391F}">
          <x14:formula1>
            <xm:f>Dane!$A$1:$A$5</xm:f>
          </x14:formula1>
          <xm:sqref>H4:H6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2.xml><?xml version="1.0" encoding="utf-8"?>
<ds:datastoreItem xmlns:ds="http://schemas.openxmlformats.org/officeDocument/2006/customXml" ds:itemID="{8B77DDCF-08BA-4A9C-833C-8495C72CF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2026-02-17T13:42:55Z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