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N/DZ.272.181.2026 - Młynek/8. Robocze/ZO/"/>
    </mc:Choice>
  </mc:AlternateContent>
  <xr:revisionPtr revIDLastSave="592" documentId="8_{C232E554-E636-4426-9D51-2A499DE04227}" xr6:coauthVersionLast="47" xr6:coauthVersionMax="47" xr10:uidLastSave="{E95CE583-0A88-4A5D-9347-D494DD47EE6E}"/>
  <bookViews>
    <workbookView xWindow="-28920" yWindow="-120" windowWidth="29040" windowHeight="16440" firstSheet="1" activeTab="1" xr2:uid="{B87A0D83-4CC1-4DF7-A624-A7B383718F88}"/>
  </bookViews>
  <sheets>
    <sheet name="Dane" sheetId="13" state="hidden" r:id="rId1"/>
    <sheet name="OPZ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5" l="1"/>
  <c r="I5" i="15"/>
  <c r="K6" i="15" l="1"/>
  <c r="L6" i="15" s="1"/>
  <c r="I7" i="15"/>
  <c r="K5" i="15"/>
  <c r="K7" i="15" l="1"/>
  <c r="L5" i="15"/>
  <c r="L7" i="15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<sst xmlns="http://schemas.openxmlformats.org/spreadsheetml/2006/main" count="22" uniqueCount="22">
  <si>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</si>
  <si>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</si>
  <si>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</si>
  <si>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</si>
  <si>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</si>
  <si>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</si>
  <si>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</si>
  <si>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</si>
  <si>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</si>
  <si>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</si>
  <si>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Suma</t>
  </si>
  <si>
    <t>Oferowany produkt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</si>
  <si>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</si>
  <si>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>Mechaniczny młynek/tłuczek do pelletu na baterie</t>
  </si>
  <si>
    <t>Zestaw jednorazowych polipropylenowych tłuczków homogenizacyjnych</t>
  </si>
  <si>
    <t xml:space="preserve">Nr katalogowy 749540-0000 (Kimble) lub równoważny: Mechaniczny młynek do pelletu w komplecie z dwoma bateriami AA. Młynek przeznaczony do zawieszania pelletu lub rozdrabniania tkanek miękkich w probówkach wirówkowych o objętości 1,5 ml. Bez obciążenia pracuje z prędkością 2000-3000 obr./min. </t>
  </si>
  <si>
    <t xml:space="preserve">Nr katalogowy 749521-1500 (Kimble) lub równoważny: Zestaw kompatybilnych z młynkiem mechanicznym Kimble (nr. kat. 749540-0000) jednorazowych tłuczków homogenizacyjnych. Tłuczki homogenizacyjne są wykonane z polipropylenu (PP) i nadają się do autoklawowania. Długość trzonka tłuczka musi mieścić się w zakresie 65-75 mm, a średnica umożliwiać dopasowanie do probówek wirówkowych typu Eppendorf o poj. 1.5 ml. Ilość tłuczków w zestawie: 100 szt.  </t>
  </si>
  <si>
    <t>100 szt.</t>
  </si>
  <si>
    <t>1 szt.</t>
  </si>
  <si>
    <t xml:space="preserve">.................................................................
(podpis osoby upoważnionej do wystawienia oferty)
</t>
  </si>
  <si>
    <t>Maksymalna liczba dni roboczych potrzebnych na realizację zlecenia wynosi:</t>
  </si>
  <si>
    <t>Sprawa nr: DZ.272.181.2026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</si>
</sst>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44" fontId="0" fillId="0" borderId="0" xfId="2" applyFont="1" applyFill="1" applyBorder="1" applyAlignment="1" applyProtection="1">
      <alignment horizontal="center" vertical="center" wrapText="1"/>
    </xf>
    <xf numFmtId="44" fontId="0" fillId="0" borderId="0" xfId="2" applyFont="1" applyFill="1" applyBorder="1" applyAlignment="1" applyProtection="1">
      <alignment horizontal="center" vertical="center" wrapText="1"/>
      <protection locked="0"/>
    </xf>
    <xf numFmtId="9" fontId="0" fillId="0" borderId="0" xfId="3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hidden="1"/>
    </xf>
    <xf numFmtId="44" fontId="0" fillId="2" borderId="0" xfId="2" applyFont="1" applyFill="1" applyAlignment="1" applyProtection="1">
      <alignment horizontal="center" vertical="center" wrapText="1"/>
      <protection hidden="1"/>
    </xf>
    <xf numFmtId="9" fontId="0" fillId="0" borderId="0" xfId="3" applyFont="1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vertical="center" wrapText="1"/>
      <protection hidden="1"/>
    </xf>
    <xf numFmtId="44" fontId="4" fillId="0" borderId="0" xfId="2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9" fontId="0" fillId="2" borderId="0" xfId="3" applyFont="1" applyFill="1" applyAlignment="1" applyProtection="1">
      <alignment horizontal="center" vertical="center" wrapText="1"/>
      <protection hidden="1"/>
    </xf>
    <xf numFmtId="0" fontId="0" fillId="2" borderId="0" xfId="0" applyFill="1"/>
    <xf numFmtId="9" fontId="4" fillId="0" borderId="0" xfId="3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4" fillId="4" borderId="0" xfId="0" applyFont="1" applyFill="1" applyAlignment="1">
      <alignment horizontal="center" vertical="center" wrapText="1"/>
    </xf>
    <xf numFmtId="44" fontId="4" fillId="4" borderId="0" xfId="0" applyNumberFormat="1" applyFont="1" applyFill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9" fontId="4" fillId="4" borderId="0" xfId="0" applyNumberFormat="1" applyFont="1" applyFill="1" applyAlignment="1">
      <alignment horizontal="center" vertical="center" wrapText="1"/>
    </xf>
    <xf numFmtId="0" fontId="5" fillId="2" borderId="0" xfId="0" applyFont="1" applyFill="1" applyProtection="1">
      <protection hidden="1"/>
    </xf>
    <xf numFmtId="0" fontId="6" fillId="2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">
    <cellStyle name="Normalny" xfId="0" builtinId="0"/>
    <cellStyle name="Normalny 2 2 9" xfId="1" xr:uid="{053B3052-7441-4B65-B205-1BC4C87FF6D4}"/>
    <cellStyle name="Procentowy" xfId="3" builtinId="5"/>
    <cellStyle name="Walutowy" xfId="2" builtinId="4"/>
  </cellStyles>
  <dxfs count="44"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protection locked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1"/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protection locked="1"/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43"/>
      <tableStyleElement type="headerRow" dxfId="42"/>
      <tableStyleElement type="totalRow" dxfId="41"/>
      <tableStyleElement type="firstColumn" dxfId="40"/>
      <tableStyleElement type="firstRowStripe" dxfId="39"/>
      <tableStyleElement type="secondRowStripe" dxfId="38"/>
    </tableStyle>
    <tableStyle name="STYLOPZ2" pivot="0" count="6" xr9:uid="{5C18B6D6-E9CB-4F5F-9B7F-DA2351BCE07D}">
      <tableStyleElement type="wholeTable" dxfId="37"/>
      <tableStyleElement type="headerRow" dxfId="36"/>
      <tableStyleElement type="totalRow" dxfId="35"/>
      <tableStyleElement type="firstColumn" dxfId="34"/>
      <tableStyleElement type="firstRowStripe" dxfId="33"/>
      <tableStyleElement type="secondRowStripe" dxfId="3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81123A-80BC-4417-B4D2-56700F142223}" name="Tabela132" displayName="Tabela132" ref="B4:L7" totalsRowCount="1" headerRowDxfId="31" dataDxfId="30" totalsRowDxfId="28" tableBorderDxfId="29">
  <autoFilter ref="B4:L6" xr:uid="{94EF205A-69AE-457C-82FD-73F08C6AF15E}"/>
  <tableColumns count="11">
    <tableColumn id="1" xr3:uid="{8D17D0B9-74F7-4600-A282-BDF50520122C}" name="Lp." totalsRowLabel="Suma" dataDxfId="27" totalsRowDxfId="26"/>
    <tableColumn id="2" xr3:uid="{E850BCD8-9451-42BF-8674-6DCA412B3333}" name="Przedmiot zamówienia" dataDxfId="25" totalsRowDxfId="24"/>
    <tableColumn id="3" xr3:uid="{7CB587F5-424F-4601-941B-D61690BA0AF1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23" totalsRowDxfId="22"/>
    <tableColumn id="4" xr3:uid="{0B02D9F9-0963-4128-A2C1-3404EDE7D3BD}" name="Jednostka miary" dataDxfId="21" totalsRowDxfId="20"/>
    <tableColumn id="5" xr3:uid="{53736BC2-2F1E-49DE-ACEF-974E9D456EF7}" name=" Szacowana ilość zakupu" dataDxfId="19" totalsRowDxfId="18"/>
    <tableColumn id="12" xr3:uid="{1D93A2C5-C3CD-43B9-8887-6765DD32FE1C}" name="Oferowany produkt" dataDxfId="17" totalsRowDxfId="16"/>
    <tableColumn id="6" xr3:uid="{C3CC3F24-14B9-4805-829B-1A4E0DDDDA7F}" name="Wartość jednostkowa netto PLN" dataDxfId="15" totalsRowDxfId="14" dataCellStyle="Walutowy"/>
    <tableColumn id="7" xr3:uid="{E606952A-5444-4673-972B-B52FCC5E6DBC}" name="Wartość netto (cena jednostkowa x ilość)" totalsRowFunction="sum" dataDxfId="13" totalsRowDxfId="12" dataCellStyle="Walutowy">
      <calculatedColumnFormula>ROUND(F5*H5,2)</calculatedColumnFormula>
    </tableColumn>
    <tableColumn id="8" xr3:uid="{2AFE136A-CD3B-4871-AD54-A0A9479AB547}" name="Stawka _x000a_VAT %" dataDxfId="11" totalsRowDxfId="10" dataCellStyle="Procentowy"/>
    <tableColumn id="9" xr3:uid="{44783D1D-3F99-4127-9AF3-C064AB63748F}" name="Wartość VAT" totalsRowFunction="sum" dataDxfId="9" totalsRowDxfId="8" dataCellStyle="Walutowy">
      <calculatedColumnFormula>I5*J5</calculatedColumnFormula>
    </tableColumn>
    <tableColumn id="10" xr3:uid="{AED4082D-D51D-4E29-B107-A376860DE692}" name="Wartość brutto (cena jednostkowa x ilość + VAT)" totalsRowFunction="sum" dataDxfId="7" totalsRowDxfId="6" dataCellStyle="Walutowy">
      <calculatedColumnFormula>I5+K5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A4" sqref="A1:A4"/>
    </sheetView>
  </sheetViews>
  <sheetFormatPr defaultRowHeight="15" x14ac:dyDescent="0.25"/>
  <sheetData>
    <row r="1" spans="1:1" x14ac:dyDescent="0.25">
      <c r="A1" s="8">
        <v>0</v>
      </c>
    </row>
    <row r="2" spans="1:1" x14ac:dyDescent="0.25">
      <c r="A2" s="8">
        <v>0.05</v>
      </c>
    </row>
    <row r="3" spans="1:1" x14ac:dyDescent="0.25">
      <c r="A3" s="8">
        <v>0.08</v>
      </c>
    </row>
    <row r="4" spans="1:1" x14ac:dyDescent="0.25">
      <c r="A4" s="8">
        <v>0.23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2845-F32F-4A24-8AD1-75262F62C509}">
  <sheetPr>
    <tabColor theme="7" tint="0.39997558519241921"/>
    <pageSetUpPr fitToPage="1"/>
  </sheetPr>
  <dimension ref="A1:M18"/>
  <sheetViews>
    <sheetView tabSelected="1" zoomScale="55" zoomScaleNormal="55" workbookViewId="0">
      <selection activeCell="D11" sqref="D11"/>
    </sheetView>
  </sheetViews>
  <sheetFormatPr defaultColWidth="0" defaultRowHeight="0" customHeight="1" zeroHeight="1" x14ac:dyDescent="0.25"/>
  <cols>
    <col min="1" max="1" width="9.140625" style="9" customWidth="1"/>
    <col min="2" max="2" width="10.28515625" style="2" bestFit="1" customWidth="1"/>
    <col min="3" max="3" width="26.85546875" style="2" bestFit="1" customWidth="1"/>
    <col min="4" max="4" width="43.85546875" style="2" customWidth="1"/>
    <col min="5" max="6" width="15.85546875" style="2" customWidth="1"/>
    <col min="7" max="7" width="24.5703125" style="10" bestFit="1" customWidth="1"/>
    <col min="8" max="8" width="35.42578125" style="7" bestFit="1" customWidth="1"/>
    <col min="9" max="9" width="25.28515625" style="7" bestFit="1" customWidth="1"/>
    <col min="10" max="10" width="14" style="14" bestFit="1" customWidth="1"/>
    <col min="11" max="11" width="19.140625" style="7" bestFit="1" customWidth="1"/>
    <col min="12" max="12" width="30.28515625" style="7" bestFit="1" customWidth="1"/>
    <col min="13" max="13" width="9.140625" style="9" customWidth="1"/>
    <col min="14" max="16384" width="9.140625" style="1" hidden="1"/>
  </cols>
  <sheetData>
    <row r="1" spans="1:13" s="9" customFormat="1" ht="15" x14ac:dyDescent="0.25">
      <c r="B1" s="10"/>
      <c r="C1" s="10"/>
      <c r="D1" s="10"/>
      <c r="E1" s="10"/>
      <c r="F1" s="10"/>
      <c r="G1" s="10"/>
      <c r="H1" s="7"/>
      <c r="I1" s="7"/>
      <c r="J1" s="14"/>
      <c r="K1" s="7"/>
      <c r="L1" s="7"/>
    </row>
    <row r="2" spans="1:13" s="9" customFormat="1" ht="115.5" customHeight="1" x14ac:dyDescent="0.25">
      <c r="B2" s="11" t="e" vm="1">
        <v>#VALUE!</v>
      </c>
      <c r="C2" s="11"/>
      <c r="D2" s="15"/>
      <c r="E2" s="15"/>
      <c r="F2" s="15"/>
      <c r="G2" s="15"/>
      <c r="H2" s="15"/>
      <c r="I2" s="15"/>
      <c r="J2" s="15"/>
      <c r="K2" s="35" t="s">
        <v>21</v>
      </c>
      <c r="L2" s="36"/>
    </row>
    <row r="3" spans="1:13" s="9" customFormat="1" ht="15" x14ac:dyDescent="0.25">
      <c r="B3" s="11"/>
      <c r="C3" s="11"/>
      <c r="D3" s="15"/>
      <c r="E3" s="15"/>
      <c r="F3" s="15"/>
      <c r="G3" s="15"/>
      <c r="H3" s="15"/>
      <c r="I3" s="15"/>
      <c r="J3" s="15"/>
      <c r="K3" s="15"/>
      <c r="L3" s="15"/>
    </row>
    <row r="4" spans="1:13" s="6" customFormat="1" ht="109.5" customHeight="1" x14ac:dyDescent="0.25">
      <c r="A4" s="27"/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  <c r="G4" s="19" t="s">
        <v>11</v>
      </c>
      <c r="H4" s="12" t="s">
        <v>5</v>
      </c>
      <c r="I4" s="12" t="s">
        <v>6</v>
      </c>
      <c r="J4" s="16" t="s">
        <v>7</v>
      </c>
      <c r="K4" s="12" t="s">
        <v>8</v>
      </c>
      <c r="L4" s="12" t="s">
        <v>9</v>
      </c>
      <c r="M4" s="27"/>
    </row>
    <row r="5" spans="1:13" ht="195.75" customHeight="1" x14ac:dyDescent="0.25">
      <c r="B5" s="20">
        <v>1</v>
      </c>
      <c r="C5" s="21" t="s">
        <v>13</v>
      </c>
      <c r="D5" s="21" t="s">
        <v>15</v>
      </c>
      <c r="E5" s="21" t="s">
        <v>18</v>
      </c>
      <c r="F5" s="20">
        <v>2</v>
      </c>
      <c r="G5" s="22"/>
      <c r="H5" s="4"/>
      <c r="I5" s="3">
        <f>ROUND(F5*H5,2)</f>
        <v>0</v>
      </c>
      <c r="J5" s="5">
        <v>0</v>
      </c>
      <c r="K5" s="3">
        <f>I5*J5</f>
        <v>0</v>
      </c>
      <c r="L5" s="3">
        <f>I5+K5</f>
        <v>0</v>
      </c>
    </row>
    <row r="6" spans="1:13" ht="195.75" customHeight="1" x14ac:dyDescent="0.25">
      <c r="B6" s="20">
        <v>2</v>
      </c>
      <c r="C6" s="21" t="s">
        <v>14</v>
      </c>
      <c r="D6" s="21" t="s">
        <v>16</v>
      </c>
      <c r="E6" s="21" t="s">
        <v>17</v>
      </c>
      <c r="F6" s="20">
        <v>1</v>
      </c>
      <c r="G6" s="22"/>
      <c r="H6" s="4"/>
      <c r="I6" s="3">
        <f>ROUND(F6*H6,2)</f>
        <v>0</v>
      </c>
      <c r="J6" s="5">
        <v>0</v>
      </c>
      <c r="K6" s="3">
        <f>I6*J6</f>
        <v>0</v>
      </c>
      <c r="L6" s="3">
        <f>I6+K6</f>
        <v>0</v>
      </c>
    </row>
    <row r="7" spans="1:13" ht="33" customHeight="1" x14ac:dyDescent="0.25">
      <c r="B7" s="18" t="s">
        <v>10</v>
      </c>
      <c r="C7" s="18"/>
      <c r="D7" s="18"/>
      <c r="E7" s="18"/>
      <c r="F7" s="18"/>
      <c r="G7" s="23"/>
      <c r="H7" s="24"/>
      <c r="I7" s="25">
        <f>SUBTOTAL(109,Tabela132[Wartość netto (cena jednostkowa x ilość)])</f>
        <v>0</v>
      </c>
      <c r="J7" s="26"/>
      <c r="K7" s="25">
        <f>SUBTOTAL(109,Tabela132[Wartość VAT])</f>
        <v>0</v>
      </c>
      <c r="L7" s="25">
        <f>SUBTOTAL(109,Tabela132[Wartość brutto (cena jednostkowa x ilość + VAT)])</f>
        <v>0</v>
      </c>
    </row>
    <row r="8" spans="1:13" ht="15.75" thickBot="1" x14ac:dyDescent="0.3">
      <c r="B8" s="11"/>
      <c r="C8" s="11"/>
    </row>
    <row r="9" spans="1:13" ht="86.25" customHeight="1" thickBot="1" x14ac:dyDescent="0.3">
      <c r="B9" s="11"/>
      <c r="C9" s="11"/>
      <c r="D9" s="17" t="s">
        <v>20</v>
      </c>
      <c r="E9" s="13"/>
      <c r="H9" s="28" t="s">
        <v>12</v>
      </c>
      <c r="I9" s="28"/>
      <c r="J9" s="28"/>
      <c r="K9" s="28"/>
    </row>
    <row r="10" spans="1:13" ht="71.25" customHeight="1" x14ac:dyDescent="0.25">
      <c r="B10" s="10"/>
      <c r="C10" s="11"/>
      <c r="D10" s="10"/>
      <c r="E10" s="10"/>
      <c r="H10" s="29" t="s">
        <v>19</v>
      </c>
      <c r="I10" s="30"/>
      <c r="J10" s="30"/>
      <c r="K10" s="31"/>
    </row>
    <row r="11" spans="1:13" ht="71.25" customHeight="1" thickBot="1" x14ac:dyDescent="0.3">
      <c r="B11" s="11"/>
      <c r="C11" s="11"/>
      <c r="H11" s="32"/>
      <c r="I11" s="33"/>
      <c r="J11" s="33"/>
      <c r="K11" s="34"/>
    </row>
    <row r="12" spans="1:13" ht="15" x14ac:dyDescent="0.25">
      <c r="B12" s="10"/>
      <c r="C12" s="10"/>
    </row>
    <row r="13" spans="1:13" s="2" customFormat="1" ht="15" hidden="1" x14ac:dyDescent="0.25">
      <c r="A13" s="10"/>
      <c r="G13" s="10"/>
      <c r="H13" s="7"/>
      <c r="I13" s="7"/>
      <c r="J13" s="14"/>
      <c r="K13" s="7"/>
      <c r="L13" s="7"/>
      <c r="M13" s="9"/>
    </row>
    <row r="14" spans="1:13" s="2" customFormat="1" ht="15" hidden="1" x14ac:dyDescent="0.25">
      <c r="A14" s="10"/>
      <c r="G14" s="10"/>
      <c r="H14" s="7"/>
      <c r="I14" s="7"/>
      <c r="J14" s="14"/>
      <c r="K14" s="7"/>
      <c r="L14" s="7"/>
      <c r="M14" s="9"/>
    </row>
    <row r="15" spans="1:13" s="2" customFormat="1" ht="15" hidden="1" x14ac:dyDescent="0.25">
      <c r="A15" s="10"/>
      <c r="G15" s="10"/>
      <c r="H15" s="7"/>
      <c r="I15" s="7"/>
      <c r="J15" s="14"/>
      <c r="K15" s="7"/>
      <c r="L15" s="7"/>
      <c r="M15" s="9"/>
    </row>
    <row r="16" spans="1:13" s="2" customFormat="1" ht="15" hidden="1" x14ac:dyDescent="0.25">
      <c r="A16" s="10"/>
      <c r="G16" s="10"/>
      <c r="H16" s="7"/>
      <c r="I16" s="7"/>
      <c r="J16" s="14"/>
      <c r="K16" s="7"/>
      <c r="L16" s="7"/>
      <c r="M16" s="9"/>
    </row>
    <row r="17" spans="1:13" s="2" customFormat="1" ht="15" hidden="1" x14ac:dyDescent="0.25">
      <c r="A17" s="10"/>
      <c r="G17" s="10"/>
      <c r="H17" s="7"/>
      <c r="I17" s="7"/>
      <c r="J17" s="14"/>
      <c r="K17" s="7"/>
      <c r="L17" s="7"/>
      <c r="M17" s="9"/>
    </row>
    <row r="18" spans="1:13" s="2" customFormat="1" ht="15" hidden="1" x14ac:dyDescent="0.25">
      <c r="A18" s="10"/>
      <c r="G18" s="10"/>
      <c r="H18" s="7"/>
      <c r="I18" s="7"/>
      <c r="J18" s="14"/>
      <c r="K18" s="7"/>
      <c r="L18" s="7"/>
      <c r="M18" s="9"/>
    </row>
  </sheetData>
  <sheetProtection algorithmName="SHA-512" hashValue="mVH4/+K9/Xvb+/GOPHTMVHg1uTnFD+fpmIcPkcZOH5hhUT7YzHFRlnRJDUH9oRduNKuMh7ndr566PyHmCVAjhQ==" saltValue="0Gkwlx6Bud7gKtdSZn/tuQ==" spinCount="100000" sheet="1" objects="1" scenarios="1"/>
  <mergeCells count="3">
    <mergeCell ref="H9:K9"/>
    <mergeCell ref="H10:K11"/>
    <mergeCell ref="K2:L2"/>
  </mergeCells>
  <conditionalFormatting sqref="B2:B3">
    <cfRule type="expression" dxfId="5" priority="8">
      <formula>ISBLANK($B9)</formula>
    </cfRule>
  </conditionalFormatting>
  <conditionalFormatting sqref="B12:B1048576">
    <cfRule type="notContainsBlanks" dxfId="4" priority="5">
      <formula>LEN(TRIM(B12))&gt;0</formula>
    </cfRule>
  </conditionalFormatting>
  <conditionalFormatting sqref="B12:F18 G4:L6 I7 K7:L7 D8:F8 F9 D11:F11">
    <cfRule type="expression" dxfId="3" priority="6">
      <formula>ISBLANK($B4)</formula>
    </cfRule>
  </conditionalFormatting>
  <conditionalFormatting sqref="D10:F10">
    <cfRule type="expression" dxfId="2" priority="9">
      <formula>ISBLANK(#REF!)</formula>
    </cfRule>
  </conditionalFormatting>
  <conditionalFormatting sqref="G4:H6 J4:J6">
    <cfRule type="expression" dxfId="1" priority="4">
      <formula>NOT(ISBLANK(#REF!))</formula>
    </cfRule>
  </conditionalFormatting>
  <conditionalFormatting sqref="I4:I7 K4:L7">
    <cfRule type="expression" dxfId="0" priority="3">
      <formula>NOT(ISBLANK(#REF!))</formula>
    </cfRule>
  </conditionalFormatting>
  <dataValidations count="1">
    <dataValidation type="decimal" operator="greaterThan" allowBlank="1" showInputMessage="1" showErrorMessage="1" sqref="H5:H6 E9 F5:F6" xr:uid="{C9C083C6-4038-4A9B-A810-9FCEDAA1BF67}">
      <formula1>0</formula1>
    </dataValidation>
  </dataValidations>
  <pageMargins left="0.7" right="0.7" top="0.75" bottom="0.75" header="0.3" footer="0.3"/>
  <pageSetup paperSize="9" scale="46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D2F4A0-A87E-4192-BE5A-D5EC39A220EB}">
          <x14:formula1>
            <xm:f>Dane!$A$1:$A$5</xm:f>
          </x14:formula1>
          <xm:sqref>J5:J6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criptIds xmlns="http://schemas.microsoft.com/office/extensibility/maker/v1.0" id="script-ids-node-id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</ds:schemaRefs>
</ds:datastoreItem>
</file>

<file path=customXml/itemProps2.xml><?xml version="1.0" encoding="utf-8"?>
<ds:datastoreItem xmlns:ds="http://schemas.openxmlformats.org/officeDocument/2006/customXml" ds:itemID="{79DBC0CA-B5F7-4C6F-A225-72AD3DAFB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OPZ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Adrian Napora | Łukasiewicz – PORT</cp:lastModifiedBy>
  <cp:revision/>
  <cp:lastPrinted>2026-02-17T12:17:44Z</cp:lastPrinted>
  <dcterms:created xsi:type="dcterms:W3CDTF">2024-10-01T14:32:53Z</dcterms:created>
  <dcterms:modified xsi:type="dcterms:W3CDTF">2026-02-17T12:18:31Z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