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KUPY\00_ARCHIWUM\2026\6. W opracowaniu\AN_Wnioski\DZ.272.296.2026\8. Robocze\BIP\"/>
    </mc:Choice>
  </mc:AlternateContent>
  <xr:revisionPtr revIDLastSave="0" documentId="13_ncr:1_{C2C911D3-F5A7-44E1-A4D4-F3D43676F8D0}" xr6:coauthVersionLast="47" xr6:coauthVersionMax="47" xr10:uidLastSave="{00000000-0000-0000-0000-000000000000}"/>
  <bookViews>
    <workbookView xWindow="-120" yWindow="-120" windowWidth="29040" windowHeight="15720" firstSheet="1" activeTab="1" xr2:uid="{B87A0D83-4CC1-4DF7-A624-A7B383718F88}"/>
  </bookViews>
  <sheets>
    <sheet name="Dane" sheetId="13" state="hidden" r:id="rId1"/>
    <sheet name="OPZ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I7" i="15"/>
  <c r="K7" i="15" s="1"/>
  <c r="I8" i="15"/>
  <c r="K8" i="15" s="1"/>
  <c r="I9" i="15"/>
  <c r="K9" i="15" s="1"/>
  <c r="I10" i="15"/>
  <c r="K10" i="15" s="1"/>
  <c r="I11" i="15"/>
  <c r="K11" i="15" s="1"/>
  <c r="I12" i="15"/>
  <c r="K12" i="15" s="1"/>
  <c r="I13" i="15"/>
  <c r="K13" i="15" s="1"/>
  <c r="I14" i="15"/>
  <c r="K14" i="15"/>
  <c r="I15" i="15"/>
  <c r="K15" i="15" s="1"/>
  <c r="I16" i="15"/>
  <c r="K16" i="15" s="1"/>
  <c r="I17" i="15"/>
  <c r="K17" i="15" s="1"/>
  <c r="I18" i="15"/>
  <c r="K18" i="15" s="1"/>
  <c r="I19" i="15"/>
  <c r="K19" i="15" s="1"/>
  <c r="I20" i="15"/>
  <c r="K20" i="15" s="1"/>
  <c r="I21" i="15"/>
  <c r="K21" i="15" s="1"/>
  <c r="I22" i="15"/>
  <c r="K22" i="15" s="1"/>
  <c r="I23" i="15"/>
  <c r="K23" i="15" s="1"/>
  <c r="I24" i="15"/>
  <c r="K24" i="15" s="1"/>
  <c r="I5" i="15"/>
  <c r="L23" i="15" l="1"/>
  <c r="L17" i="15"/>
  <c r="L11" i="15"/>
  <c r="L10" i="15"/>
  <c r="L15" i="15"/>
  <c r="L9" i="15"/>
  <c r="L7" i="15"/>
  <c r="L22" i="15"/>
  <c r="L21" i="15"/>
  <c r="K6" i="15"/>
  <c r="L6" i="15" s="1"/>
  <c r="L13" i="15"/>
  <c r="L14" i="15"/>
  <c r="L19" i="15"/>
  <c r="L18" i="15"/>
  <c r="L24" i="15"/>
  <c r="L20" i="15"/>
  <c r="L16" i="15"/>
  <c r="L12" i="15"/>
  <c r="L8" i="15"/>
  <c r="I25" i="15"/>
  <c r="K5" i="15"/>
  <c r="K25" i="15" l="1"/>
  <c r="L5" i="15"/>
  <c r="L25" i="1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<sst xmlns="http://schemas.openxmlformats.org/spreadsheetml/2006/main" count="76" uniqueCount="57">
  <si>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</si>
  <si>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</si>
  <si>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</si>
  <si>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Jednostka miary</t>
  </si>
  <si>
    <t xml:space="preserve"> Szacowana ilość zakupu</t>
  </si>
  <si>
    <t>Wartość jednostkowa netto PLN</t>
  </si>
  <si>
    <t>Stawka 
VAT %</t>
  </si>
  <si>
    <t>Wartość VAT</t>
  </si>
  <si>
    <t>Wartość brutto (cena jednostkowa x ilość + VAT)</t>
  </si>
  <si>
    <t>Suma</t>
  </si>
  <si>
    <t>Oferowany produkt</t>
  </si>
  <si>
    <t>1) Oświadczam, że złożona przeze mnie oferta zawiera w sobie wszelkie dodatkowe koszty realizacji zlecenia tj. koszty transportu, pakunku etc.
2) Oświadczam, że złożona przeze mnie oferta jest pod każdym względem zgodna z powyższym opisem.</t>
  </si>
  <si>
    <t xml:space="preserve">.................................................................
(podpis osoby upoważnionej do wystawienia oferty)
</t>
  </si>
  <si>
    <t>Maksymalna liczba dni roboczych potrzebnych na realizację zlecenia wynosi:</t>
  </si>
  <si>
    <t>Wartość netto (cena
jednostkowa x ilość)</t>
  </si>
  <si>
    <t>szt.</t>
  </si>
  <si>
    <t>materiał kwarc, średnica płytki 1/2', średnica oprawki 1'', warstwa antyodbiciowa dla fal 350-850 nm</t>
  </si>
  <si>
    <t>gwint wewnętrzny SM05, nagwintowany otwór M4, 360 stopni obrotu, +/- 7 stopni przesuwu kątowego o dokładności 5 min kątowych</t>
  </si>
  <si>
    <t>średnica 12.5 mm, współczynnik ekstynkcji 1000 w zakresie 510-800 nm, oprawka z gwintem SM05</t>
  </si>
  <si>
    <t>gwint wewnętrzny oprawki SM05, otwór nagwintowany M4</t>
  </si>
  <si>
    <t>średnica 12.7 mm, gwinty wewnętrzne M4 i M6, długość 75 mm</t>
  </si>
  <si>
    <t>średnica 12.7 mm, gwinty wewnętrzne M4 i M6, długość 50 mm</t>
  </si>
  <si>
    <t xml:space="preserve"> średnica wewnętrzna 12.8 mm, długośc 40 mm</t>
  </si>
  <si>
    <t>średnica wewnętrza 12.8 mm, długośc 75 mm</t>
  </si>
  <si>
    <t>średnica 2'', materiał N-BK7, warstwa antyodbiciowa dla fal 350-700 nm, ogniskowa 100 mm, oprawka z gwintem SM2</t>
  </si>
  <si>
    <t>średnica 1'', materiał N-BK7, warstwa antyodbiciowa dla fal 350-700 nm, ogniskowa 50 mm, oprawka z gwintem SM1</t>
  </si>
  <si>
    <t>grubość 6 mm, średnica 1''</t>
  </si>
  <si>
    <t xml:space="preserve"> średnica 1'', regulacja kątowa w pionie i poziomie, otwór nagwintowany M4</t>
  </si>
  <si>
    <t>gwint wewnętrzny SM2, z dołączonym pierścieniem zaciskowym, otwór nagwintowany M4</t>
  </si>
  <si>
    <t>gwint wewnętrzny SM1, z dołączonym pierścieniem zaciskowym, otwór nagwintowany M4</t>
  </si>
  <si>
    <t>zakres przesuwu 10 mm w dwóch kierunkach, dokładność 5 um</t>
  </si>
  <si>
    <t>długość 1m, średnica rdzenia 1500 um, złączki SMA na obu końcach, NA = 0.5</t>
  </si>
  <si>
    <t>długość 1m, średnica rdzenia 600 um, złączki SMA na obu końcach, NA = 0.5</t>
  </si>
  <si>
    <t>długość 1m, średnica rdzenia 600 um, złączki SMA na obu końcach, NA = 0.22</t>
  </si>
  <si>
    <t>NA &gt; 0.5, warstwa antyopdbiciowa dla fal 350 - 700 nm, połączenie SMA</t>
  </si>
  <si>
    <t>adapter na elementy optyczne o średnicy 15 mm, nagwintowany zewnętrznie SM1</t>
  </si>
  <si>
    <t>oprawiona płytka ćwierćfalowa</t>
  </si>
  <si>
    <t xml:space="preserve">precyzyjny uchwyt obrotowy dla optyki 1/2'' </t>
  </si>
  <si>
    <t>oprawiony polaryzator liniowy</t>
  </si>
  <si>
    <t>uchwyt obrotowy na optykę 1/2''</t>
  </si>
  <si>
    <t>słupek konstrukcyjny 75</t>
  </si>
  <si>
    <t>słupek konstrukcyjny 50</t>
  </si>
  <si>
    <t>uchwyt na słupek konstrukcyjny 40</t>
  </si>
  <si>
    <t>uchwyt na słupek konstrukcyjny 75</t>
  </si>
  <si>
    <t>oprawiona soczewka płaskowypukła 2''</t>
  </si>
  <si>
    <t>oprawiona soczewka płaskowypukła 1''</t>
  </si>
  <si>
    <t>zwierciadło srebrne</t>
  </si>
  <si>
    <t>uchwyt na zwierciadło</t>
  </si>
  <si>
    <t>oprawka na soczewkę 2''</t>
  </si>
  <si>
    <t>oprawka na soczewkę 1''</t>
  </si>
  <si>
    <t>stolik przesuwny XY</t>
  </si>
  <si>
    <t>kabel światłowodowy 1500/0.5</t>
  </si>
  <si>
    <t>kabel światłowodowy 600/0.5</t>
  </si>
  <si>
    <t>kabel światłowodowy 600/0.22</t>
  </si>
  <si>
    <t>wielomodowy kolimator światłowodowy</t>
  </si>
  <si>
    <t>adapter</t>
  </si>
  <si>
    <t>Załącznik nr 1 - OPZ
Sprawa nr: DZ.272.296.2026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</si>
</sst>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u/>
      <sz val="10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44" fontId="0" fillId="0" borderId="0" xfId="2" applyFont="1" applyFill="1" applyBorder="1" applyAlignment="1" applyProtection="1">
      <alignment horizontal="center" vertical="center" wrapText="1"/>
    </xf>
    <xf numFmtId="44" fontId="0" fillId="0" borderId="0" xfId="2" applyFont="1" applyFill="1" applyBorder="1" applyAlignment="1" applyProtection="1">
      <alignment horizontal="center" vertical="center" wrapText="1"/>
      <protection locked="0"/>
    </xf>
    <xf numFmtId="9" fontId="0" fillId="0" borderId="0" xfId="3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hidden="1"/>
    </xf>
    <xf numFmtId="44" fontId="0" fillId="2" borderId="0" xfId="2" applyFont="1" applyFill="1" applyAlignment="1" applyProtection="1">
      <alignment horizontal="center" vertical="center" wrapText="1"/>
      <protection hidden="1"/>
    </xf>
    <xf numFmtId="9" fontId="0" fillId="0" borderId="0" xfId="3" applyFont="1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vertical="center" wrapText="1"/>
      <protection hidden="1"/>
    </xf>
    <xf numFmtId="44" fontId="4" fillId="0" borderId="0" xfId="2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9" fontId="0" fillId="2" borderId="0" xfId="3" applyFont="1" applyFill="1" applyAlignment="1" applyProtection="1">
      <alignment horizontal="center" vertical="center" wrapText="1"/>
      <protection hidden="1"/>
    </xf>
    <xf numFmtId="0" fontId="0" fillId="2" borderId="0" xfId="0" applyFill="1"/>
    <xf numFmtId="9" fontId="4" fillId="0" borderId="0" xfId="3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4" fillId="4" borderId="0" xfId="0" applyFont="1" applyFill="1" applyAlignment="1">
      <alignment horizontal="center" vertical="center" wrapText="1"/>
    </xf>
    <xf numFmtId="44" fontId="4" fillId="4" borderId="0" xfId="0" applyNumberFormat="1" applyFont="1" applyFill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9" fontId="4" fillId="4" borderId="0" xfId="0" applyNumberFormat="1" applyFont="1" applyFill="1" applyAlignment="1">
      <alignment horizontal="center" vertical="center" wrapText="1"/>
    </xf>
    <xf numFmtId="0" fontId="5" fillId="2" borderId="0" xfId="0" applyFont="1" applyFill="1" applyProtection="1">
      <protection hidden="1"/>
    </xf>
    <xf numFmtId="0" fontId="6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0" fillId="2" borderId="0" xfId="0" applyFill="1" applyAlignment="1" applyProtection="1">
      <alignment horizontal="center" vertical="center" wrapText="1"/>
      <protection hidden="1"/>
    </xf>
    <xf numFmtId="0" fontId="9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/>
    </xf>
  </cellXfs>
  <cellStyles count="4">
    <cellStyle name="Normalny" xfId="0" builtinId="0"/>
    <cellStyle name="Normalny 2 2 9" xfId="1" xr:uid="{053B3052-7441-4B65-B205-1BC4C87FF6D4}"/>
    <cellStyle name="Procentowy" xfId="3" builtinId="5"/>
    <cellStyle name="Walutowy" xfId="2" builtinId="4"/>
  </cellStyles>
  <dxfs count="44">
    <dxf>
      <font>
        <color theme="1" tint="4.9989318521683403E-2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92D05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4" formatCode="_-* #,##0.00\ &quot;zł&quot;_-;\-* #,##0.00\ &quot;zł&quot;_-;_-* &quot;-&quot;??\ &quot;zł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protection locked="1"/>
    </dxf>
    <dxf>
      <font>
        <b/>
        <strike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  <protection locked="1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protection locked="1"/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protection locked="1"/>
    </dxf>
    <dxf>
      <font>
        <b val="0"/>
        <i val="0"/>
        <color auto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b/>
        <i val="0"/>
        <color theme="0"/>
      </font>
      <fill>
        <patternFill>
          <bgColor rgb="FF92D05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numFmt numFmtId="34" formatCode="_-* #,##0.00\ &quot;zł&quot;_-;\-* #,##0.00\ &quot;zł&quot;_-;_-* &quot;-&quot;??\ &quot;zł&quot;_-;_-@_-"/>
    </dxf>
    <dxf>
      <font>
        <b/>
        <i val="0"/>
        <color theme="0"/>
      </font>
      <fill>
        <patternFill>
          <bgColor rgb="FF92D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STYLOPZ2" defaultPivotStyle="PivotStyleLight16">
    <tableStyle name="OPZ.Styl" pivot="0" count="6" xr9:uid="{15C34F18-9EC3-456C-A1DC-AC783D53FEC0}">
      <tableStyleElement type="wholeTable" dxfId="43"/>
      <tableStyleElement type="headerRow" dxfId="42"/>
      <tableStyleElement type="totalRow" dxfId="41"/>
      <tableStyleElement type="firstColumn" dxfId="40"/>
      <tableStyleElement type="firstRowStripe" dxfId="39"/>
      <tableStyleElement type="secondRowStripe" dxfId="38"/>
    </tableStyle>
    <tableStyle name="STYLOPZ2" pivot="0" count="6" xr9:uid="{5C18B6D6-E9CB-4F5F-9B7F-DA2351BCE07D}">
      <tableStyleElement type="wholeTable" dxfId="37"/>
      <tableStyleElement type="headerRow" dxfId="36"/>
      <tableStyleElement type="totalRow" dxfId="35"/>
      <tableStyleElement type="firstColumn" dxfId="34"/>
      <tableStyleElement type="firstRowStripe" dxfId="33"/>
      <tableStyleElement type="secondRowStrip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4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81123A-80BC-4417-B4D2-56700F142223}" name="Tabela132" displayName="Tabela132" ref="B4:L25" totalsRowCount="1" headerRowDxfId="31" dataDxfId="30" totalsRowDxfId="28" tableBorderDxfId="29">
  <autoFilter ref="B4:L24" xr:uid="{94EF205A-69AE-457C-82FD-73F08C6AF15E}"/>
  <tableColumns count="11">
    <tableColumn id="1" xr3:uid="{8D17D0B9-74F7-4600-A282-BDF50520122C}" name="Lp." totalsRowLabel="Suma" dataDxfId="27" totalsRowDxfId="26"/>
    <tableColumn id="2" xr3:uid="{E850BCD8-9451-42BF-8674-6DCA412B3333}" name="Przedmiot zamówienia" dataDxfId="25" totalsRowDxfId="24"/>
    <tableColumn id="3" xr3:uid="{7CB587F5-424F-4601-941B-D61690BA0AF1}" name="Opis parametrów technicznych_x000a_(np. identyfikacja, tj. typ, seria, klasa i, zakres, w którym wyposażenie będzie wzorcowane punkty odniesienia - jeśli dotyczy,  nr CAS - jeżeli dotyczy, czystość min.( zakres lub dokładnie) lub opis parametrów równoważności" dataDxfId="23" totalsRowDxfId="22"/>
    <tableColumn id="4" xr3:uid="{0B02D9F9-0963-4128-A2C1-3404EDE7D3BD}" name="Jednostka miary" dataDxfId="21" totalsRowDxfId="20"/>
    <tableColumn id="5" xr3:uid="{53736BC2-2F1E-49DE-ACEF-974E9D456EF7}" name=" Szacowana ilość zakupu" dataDxfId="19" totalsRowDxfId="18"/>
    <tableColumn id="12" xr3:uid="{1D93A2C5-C3CD-43B9-8887-6765DD32FE1C}" name="Oferowany produkt" dataDxfId="17" totalsRowDxfId="16"/>
    <tableColumn id="6" xr3:uid="{C3CC3F24-14B9-4805-829B-1A4E0DDDDA7F}" name="Wartość jednostkowa netto PLN" dataDxfId="15" totalsRowDxfId="14" dataCellStyle="Walutowy"/>
    <tableColumn id="7" xr3:uid="{E606952A-5444-4673-972B-B52FCC5E6DBC}" name="Wartość netto (cena_x000a_jednostkowa x ilość)" totalsRowFunction="sum" dataDxfId="13" totalsRowDxfId="12" dataCellStyle="Walutowy">
      <calculatedColumnFormula>ROUND(F5*H5,2)</calculatedColumnFormula>
    </tableColumn>
    <tableColumn id="8" xr3:uid="{2AFE136A-CD3B-4871-AD54-A0A9479AB547}" name="Stawka _x000a_VAT %" dataDxfId="11" totalsRowDxfId="10" dataCellStyle="Procentowy"/>
    <tableColumn id="9" xr3:uid="{44783D1D-3F99-4127-9AF3-C064AB63748F}" name="Wartość VAT" totalsRowFunction="sum" dataDxfId="9" totalsRowDxfId="8" dataCellStyle="Walutowy">
      <calculatedColumnFormula>I5*J5</calculatedColumnFormula>
    </tableColumn>
    <tableColumn id="10" xr3:uid="{AED4082D-D51D-4E29-B107-A376860DE692}" name="Wartość brutto (cena jednostkowa x ilość + VAT)" totalsRowFunction="sum" dataDxfId="7" totalsRowDxfId="6" dataCellStyle="Walutowy">
      <calculatedColumnFormula>I5+K5</calculatedColumnFormula>
    </tableColumn>
  </tableColumns>
  <tableStyleInfo name="STYLOPZ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7C9E-6DE4-45A5-B76E-EF5DBAB2DBE0}">
  <dimension ref="A1:A4"/>
  <sheetViews>
    <sheetView workbookViewId="0">
      <selection activeCell="A4" sqref="A1:A4"/>
    </sheetView>
  </sheetViews>
  <sheetFormatPr defaultRowHeight="15" x14ac:dyDescent="0.25"/>
  <sheetData>
    <row r="1" spans="1:1" x14ac:dyDescent="0.25">
      <c r="A1" s="8">
        <v>0</v>
      </c>
    </row>
    <row r="2" spans="1:1" x14ac:dyDescent="0.25">
      <c r="A2" s="8">
        <v>0.05</v>
      </c>
    </row>
    <row r="3" spans="1:1" x14ac:dyDescent="0.25">
      <c r="A3" s="8">
        <v>0.08</v>
      </c>
    </row>
    <row r="4" spans="1:1" x14ac:dyDescent="0.25">
      <c r="A4" s="8">
        <v>0.23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2845-F32F-4A24-8AD1-75262F62C509}">
  <sheetPr>
    <tabColor theme="7" tint="0.39997558519241921"/>
    <pageSetUpPr fitToPage="1"/>
  </sheetPr>
  <dimension ref="A1:M36"/>
  <sheetViews>
    <sheetView tabSelected="1" topLeftCell="A10" zoomScale="70" zoomScaleNormal="70" workbookViewId="0">
      <selection activeCell="F9" sqref="F9"/>
    </sheetView>
  </sheetViews>
  <sheetFormatPr defaultColWidth="0" defaultRowHeight="0" customHeight="1" zeroHeight="1" x14ac:dyDescent="0.25"/>
  <cols>
    <col min="1" max="1" width="4.85546875" style="1" customWidth="1"/>
    <col min="2" max="2" width="10.7109375" style="2" bestFit="1" customWidth="1"/>
    <col min="3" max="3" width="22.28515625" style="2" customWidth="1"/>
    <col min="4" max="4" width="43.42578125" style="2" customWidth="1"/>
    <col min="5" max="6" width="11.85546875" style="2" customWidth="1"/>
    <col min="7" max="7" width="20.7109375" style="10" customWidth="1"/>
    <col min="8" max="8" width="20.7109375" style="7" customWidth="1"/>
    <col min="9" max="9" width="29" style="7" customWidth="1"/>
    <col min="10" max="10" width="8.5703125" style="14" customWidth="1"/>
    <col min="11" max="12" width="29" style="7" customWidth="1"/>
    <col min="13" max="13" width="9.140625" style="9" customWidth="1"/>
    <col min="14" max="16384" width="9.140625" style="1" hidden="1"/>
  </cols>
  <sheetData>
    <row r="1" spans="1:13" s="9" customFormat="1" ht="15" x14ac:dyDescent="0.25">
      <c r="B1" s="10"/>
      <c r="C1" s="10"/>
      <c r="D1" s="10"/>
      <c r="E1" s="10"/>
      <c r="F1" s="10"/>
      <c r="G1" s="10"/>
      <c r="H1" s="7"/>
      <c r="I1" s="7"/>
      <c r="J1" s="14"/>
      <c r="K1" s="7"/>
      <c r="L1" s="7"/>
    </row>
    <row r="2" spans="1:13" s="9" customFormat="1" ht="115.5" customHeight="1" x14ac:dyDescent="0.25">
      <c r="B2" s="11" t="e" vm="1">
        <v>#VALUE!</v>
      </c>
      <c r="C2" s="11"/>
      <c r="D2" s="15"/>
      <c r="E2" s="15"/>
      <c r="F2" s="15"/>
      <c r="G2" s="15"/>
      <c r="H2" s="15"/>
      <c r="I2" s="15"/>
      <c r="J2" s="15"/>
      <c r="K2" s="36" t="s">
        <v>56</v>
      </c>
      <c r="L2" s="37"/>
    </row>
    <row r="3" spans="1:13" s="9" customFormat="1" ht="15" x14ac:dyDescent="0.25">
      <c r="B3" s="11"/>
      <c r="C3" s="11"/>
      <c r="D3" s="15"/>
      <c r="E3" s="15"/>
      <c r="F3" s="15"/>
      <c r="G3" s="15"/>
      <c r="H3" s="15"/>
      <c r="I3" s="15"/>
      <c r="J3" s="15"/>
      <c r="K3" s="15"/>
      <c r="L3" s="15"/>
    </row>
    <row r="4" spans="1:13" s="6" customFormat="1" ht="109.5" customHeight="1" x14ac:dyDescent="0.25">
      <c r="A4" s="27"/>
      <c r="B4" s="18" t="s">
        <v>0</v>
      </c>
      <c r="C4" s="18" t="s">
        <v>1</v>
      </c>
      <c r="D4" s="18" t="s">
        <v>2</v>
      </c>
      <c r="E4" s="18" t="s">
        <v>3</v>
      </c>
      <c r="F4" s="18" t="s">
        <v>4</v>
      </c>
      <c r="G4" s="19" t="s">
        <v>10</v>
      </c>
      <c r="H4" s="12" t="s">
        <v>5</v>
      </c>
      <c r="I4" s="12" t="s">
        <v>14</v>
      </c>
      <c r="J4" s="16" t="s">
        <v>6</v>
      </c>
      <c r="K4" s="12" t="s">
        <v>7</v>
      </c>
      <c r="L4" s="12" t="s">
        <v>8</v>
      </c>
      <c r="M4" s="27"/>
    </row>
    <row r="5" spans="1:13" ht="45" customHeight="1" x14ac:dyDescent="0.25">
      <c r="A5" s="9"/>
      <c r="B5" s="20">
        <v>1</v>
      </c>
      <c r="C5" s="21" t="s">
        <v>36</v>
      </c>
      <c r="D5" s="21" t="s">
        <v>16</v>
      </c>
      <c r="E5" s="21" t="s">
        <v>15</v>
      </c>
      <c r="F5" s="20">
        <v>1</v>
      </c>
      <c r="G5" s="22"/>
      <c r="H5" s="4"/>
      <c r="I5" s="3">
        <f>ROUND(F5*H5,2)</f>
        <v>0</v>
      </c>
      <c r="J5" s="5"/>
      <c r="K5" s="3">
        <f>I5*J5</f>
        <v>0</v>
      </c>
      <c r="L5" s="3">
        <f>I5+K5</f>
        <v>0</v>
      </c>
    </row>
    <row r="6" spans="1:13" ht="45" customHeight="1" x14ac:dyDescent="0.25">
      <c r="A6" s="9"/>
      <c r="B6" s="20">
        <v>2</v>
      </c>
      <c r="C6" s="21" t="s">
        <v>37</v>
      </c>
      <c r="D6" s="21" t="s">
        <v>17</v>
      </c>
      <c r="E6" s="21" t="s">
        <v>15</v>
      </c>
      <c r="F6" s="20">
        <v>1</v>
      </c>
      <c r="G6" s="22"/>
      <c r="H6" s="4"/>
      <c r="I6" s="3">
        <f t="shared" ref="I6:I24" si="0">ROUND(F6*H6,2)</f>
        <v>0</v>
      </c>
      <c r="J6" s="5"/>
      <c r="K6" s="3">
        <f t="shared" ref="K6:K24" si="1">I6*J6</f>
        <v>0</v>
      </c>
      <c r="L6" s="3">
        <f t="shared" ref="L6:L24" si="2">I6+K6</f>
        <v>0</v>
      </c>
    </row>
    <row r="7" spans="1:13" ht="45" customHeight="1" x14ac:dyDescent="0.25">
      <c r="A7" s="9"/>
      <c r="B7" s="20">
        <v>3</v>
      </c>
      <c r="C7" s="21" t="s">
        <v>38</v>
      </c>
      <c r="D7" s="21" t="s">
        <v>18</v>
      </c>
      <c r="E7" s="21" t="s">
        <v>15</v>
      </c>
      <c r="F7" s="20">
        <v>3</v>
      </c>
      <c r="G7" s="22"/>
      <c r="H7" s="4"/>
      <c r="I7" s="3">
        <f t="shared" si="0"/>
        <v>0</v>
      </c>
      <c r="J7" s="5"/>
      <c r="K7" s="3">
        <f t="shared" si="1"/>
        <v>0</v>
      </c>
      <c r="L7" s="3">
        <f t="shared" si="2"/>
        <v>0</v>
      </c>
    </row>
    <row r="8" spans="1:13" ht="45" customHeight="1" x14ac:dyDescent="0.25">
      <c r="A8" s="9"/>
      <c r="B8" s="20">
        <v>4</v>
      </c>
      <c r="C8" s="21" t="s">
        <v>39</v>
      </c>
      <c r="D8" s="21" t="s">
        <v>19</v>
      </c>
      <c r="E8" s="21" t="s">
        <v>15</v>
      </c>
      <c r="F8" s="20">
        <v>3</v>
      </c>
      <c r="G8" s="22"/>
      <c r="H8" s="4"/>
      <c r="I8" s="3">
        <f t="shared" si="0"/>
        <v>0</v>
      </c>
      <c r="J8" s="5"/>
      <c r="K8" s="3">
        <f t="shared" si="1"/>
        <v>0</v>
      </c>
      <c r="L8" s="3">
        <f t="shared" si="2"/>
        <v>0</v>
      </c>
    </row>
    <row r="9" spans="1:13" ht="45" customHeight="1" x14ac:dyDescent="0.25">
      <c r="A9" s="9"/>
      <c r="B9" s="20">
        <v>5</v>
      </c>
      <c r="C9" s="21" t="s">
        <v>40</v>
      </c>
      <c r="D9" s="21" t="s">
        <v>20</v>
      </c>
      <c r="E9" s="21" t="s">
        <v>15</v>
      </c>
      <c r="F9" s="20">
        <v>5</v>
      </c>
      <c r="G9" s="22"/>
      <c r="H9" s="4"/>
      <c r="I9" s="3">
        <f t="shared" si="0"/>
        <v>0</v>
      </c>
      <c r="J9" s="5"/>
      <c r="K9" s="3">
        <f t="shared" si="1"/>
        <v>0</v>
      </c>
      <c r="L9" s="3">
        <f t="shared" si="2"/>
        <v>0</v>
      </c>
    </row>
    <row r="10" spans="1:13" ht="45" customHeight="1" x14ac:dyDescent="0.25">
      <c r="A10" s="9"/>
      <c r="B10" s="20">
        <v>6</v>
      </c>
      <c r="C10" s="21" t="s">
        <v>41</v>
      </c>
      <c r="D10" s="21" t="s">
        <v>21</v>
      </c>
      <c r="E10" s="21" t="s">
        <v>15</v>
      </c>
      <c r="F10" s="20">
        <v>5</v>
      </c>
      <c r="G10" s="22"/>
      <c r="H10" s="4"/>
      <c r="I10" s="3">
        <f t="shared" si="0"/>
        <v>0</v>
      </c>
      <c r="J10" s="5"/>
      <c r="K10" s="3">
        <f t="shared" si="1"/>
        <v>0</v>
      </c>
      <c r="L10" s="3">
        <f t="shared" si="2"/>
        <v>0</v>
      </c>
    </row>
    <row r="11" spans="1:13" ht="45" customHeight="1" x14ac:dyDescent="0.25">
      <c r="A11" s="9"/>
      <c r="B11" s="20">
        <v>7</v>
      </c>
      <c r="C11" s="21" t="s">
        <v>42</v>
      </c>
      <c r="D11" s="21" t="s">
        <v>22</v>
      </c>
      <c r="E11" s="21" t="s">
        <v>15</v>
      </c>
      <c r="F11" s="20">
        <v>5</v>
      </c>
      <c r="G11" s="22"/>
      <c r="H11" s="4"/>
      <c r="I11" s="3">
        <f t="shared" si="0"/>
        <v>0</v>
      </c>
      <c r="J11" s="5"/>
      <c r="K11" s="3">
        <f t="shared" si="1"/>
        <v>0</v>
      </c>
      <c r="L11" s="3">
        <f t="shared" si="2"/>
        <v>0</v>
      </c>
    </row>
    <row r="12" spans="1:13" ht="45" customHeight="1" x14ac:dyDescent="0.25">
      <c r="A12" s="9"/>
      <c r="B12" s="20">
        <v>8</v>
      </c>
      <c r="C12" s="21" t="s">
        <v>43</v>
      </c>
      <c r="D12" s="21" t="s">
        <v>23</v>
      </c>
      <c r="E12" s="21" t="s">
        <v>15</v>
      </c>
      <c r="F12" s="20">
        <v>5</v>
      </c>
      <c r="G12" s="22"/>
      <c r="H12" s="4"/>
      <c r="I12" s="3">
        <f t="shared" si="0"/>
        <v>0</v>
      </c>
      <c r="J12" s="5"/>
      <c r="K12" s="3">
        <f t="shared" si="1"/>
        <v>0</v>
      </c>
      <c r="L12" s="3">
        <f t="shared" si="2"/>
        <v>0</v>
      </c>
    </row>
    <row r="13" spans="1:13" ht="45" customHeight="1" x14ac:dyDescent="0.25">
      <c r="A13" s="9"/>
      <c r="B13" s="20">
        <v>9</v>
      </c>
      <c r="C13" s="21" t="s">
        <v>44</v>
      </c>
      <c r="D13" s="21" t="s">
        <v>24</v>
      </c>
      <c r="E13" s="21" t="s">
        <v>15</v>
      </c>
      <c r="F13" s="20">
        <v>1</v>
      </c>
      <c r="G13" s="22"/>
      <c r="H13" s="4"/>
      <c r="I13" s="3">
        <f t="shared" si="0"/>
        <v>0</v>
      </c>
      <c r="J13" s="5"/>
      <c r="K13" s="3">
        <f t="shared" si="1"/>
        <v>0</v>
      </c>
      <c r="L13" s="3">
        <f t="shared" si="2"/>
        <v>0</v>
      </c>
    </row>
    <row r="14" spans="1:13" ht="45" customHeight="1" x14ac:dyDescent="0.25">
      <c r="A14" s="9"/>
      <c r="B14" s="20">
        <v>10</v>
      </c>
      <c r="C14" s="21" t="s">
        <v>45</v>
      </c>
      <c r="D14" s="21" t="s">
        <v>25</v>
      </c>
      <c r="E14" s="21" t="s">
        <v>15</v>
      </c>
      <c r="F14" s="20">
        <v>1</v>
      </c>
      <c r="G14" s="22"/>
      <c r="H14" s="4"/>
      <c r="I14" s="3">
        <f t="shared" si="0"/>
        <v>0</v>
      </c>
      <c r="J14" s="5"/>
      <c r="K14" s="3">
        <f t="shared" si="1"/>
        <v>0</v>
      </c>
      <c r="L14" s="3">
        <f t="shared" si="2"/>
        <v>0</v>
      </c>
    </row>
    <row r="15" spans="1:13" ht="45" customHeight="1" x14ac:dyDescent="0.25">
      <c r="A15" s="9"/>
      <c r="B15" s="20">
        <v>11</v>
      </c>
      <c r="C15" s="21" t="s">
        <v>46</v>
      </c>
      <c r="D15" s="21" t="s">
        <v>26</v>
      </c>
      <c r="E15" s="21" t="s">
        <v>15</v>
      </c>
      <c r="F15" s="20">
        <v>2</v>
      </c>
      <c r="G15" s="22"/>
      <c r="H15" s="4"/>
      <c r="I15" s="3">
        <f t="shared" si="0"/>
        <v>0</v>
      </c>
      <c r="J15" s="5"/>
      <c r="K15" s="3">
        <f t="shared" si="1"/>
        <v>0</v>
      </c>
      <c r="L15" s="3">
        <f t="shared" si="2"/>
        <v>0</v>
      </c>
    </row>
    <row r="16" spans="1:13" ht="45" customHeight="1" x14ac:dyDescent="0.25">
      <c r="A16" s="9"/>
      <c r="B16" s="20">
        <v>12</v>
      </c>
      <c r="C16" s="21" t="s">
        <v>47</v>
      </c>
      <c r="D16" s="21" t="s">
        <v>27</v>
      </c>
      <c r="E16" s="21" t="s">
        <v>15</v>
      </c>
      <c r="F16" s="20">
        <v>2</v>
      </c>
      <c r="G16" s="22"/>
      <c r="H16" s="4"/>
      <c r="I16" s="3">
        <f t="shared" si="0"/>
        <v>0</v>
      </c>
      <c r="J16" s="5"/>
      <c r="K16" s="3">
        <f t="shared" si="1"/>
        <v>0</v>
      </c>
      <c r="L16" s="3">
        <f t="shared" si="2"/>
        <v>0</v>
      </c>
    </row>
    <row r="17" spans="1:13" ht="45" customHeight="1" x14ac:dyDescent="0.25">
      <c r="A17" s="9"/>
      <c r="B17" s="20">
        <v>13</v>
      </c>
      <c r="C17" s="21" t="s">
        <v>48</v>
      </c>
      <c r="D17" s="21" t="s">
        <v>28</v>
      </c>
      <c r="E17" s="21" t="s">
        <v>15</v>
      </c>
      <c r="F17" s="20">
        <v>1</v>
      </c>
      <c r="G17" s="22"/>
      <c r="H17" s="4"/>
      <c r="I17" s="3">
        <f t="shared" si="0"/>
        <v>0</v>
      </c>
      <c r="J17" s="5"/>
      <c r="K17" s="3">
        <f t="shared" si="1"/>
        <v>0</v>
      </c>
      <c r="L17" s="3">
        <f t="shared" si="2"/>
        <v>0</v>
      </c>
    </row>
    <row r="18" spans="1:13" ht="45" customHeight="1" x14ac:dyDescent="0.25">
      <c r="A18" s="9"/>
      <c r="B18" s="20">
        <v>14</v>
      </c>
      <c r="C18" s="21" t="s">
        <v>49</v>
      </c>
      <c r="D18" s="21" t="s">
        <v>29</v>
      </c>
      <c r="E18" s="21" t="s">
        <v>15</v>
      </c>
      <c r="F18" s="20">
        <v>1</v>
      </c>
      <c r="G18" s="22"/>
      <c r="H18" s="4"/>
      <c r="I18" s="3">
        <f t="shared" si="0"/>
        <v>0</v>
      </c>
      <c r="J18" s="5"/>
      <c r="K18" s="3">
        <f t="shared" si="1"/>
        <v>0</v>
      </c>
      <c r="L18" s="3">
        <f t="shared" si="2"/>
        <v>0</v>
      </c>
    </row>
    <row r="19" spans="1:13" ht="45" customHeight="1" x14ac:dyDescent="0.25">
      <c r="A19" s="9"/>
      <c r="B19" s="20">
        <v>15</v>
      </c>
      <c r="C19" s="21" t="s">
        <v>50</v>
      </c>
      <c r="D19" s="21" t="s">
        <v>30</v>
      </c>
      <c r="E19" s="21" t="s">
        <v>15</v>
      </c>
      <c r="F19" s="20">
        <v>2</v>
      </c>
      <c r="G19" s="22"/>
      <c r="H19" s="4"/>
      <c r="I19" s="3">
        <f t="shared" si="0"/>
        <v>0</v>
      </c>
      <c r="J19" s="5"/>
      <c r="K19" s="3">
        <f t="shared" si="1"/>
        <v>0</v>
      </c>
      <c r="L19" s="3">
        <f t="shared" si="2"/>
        <v>0</v>
      </c>
    </row>
    <row r="20" spans="1:13" ht="45" customHeight="1" x14ac:dyDescent="0.25">
      <c r="A20" s="9"/>
      <c r="B20" s="20">
        <v>16</v>
      </c>
      <c r="C20" s="21" t="s">
        <v>51</v>
      </c>
      <c r="D20" s="21" t="s">
        <v>31</v>
      </c>
      <c r="E20" s="21" t="s">
        <v>15</v>
      </c>
      <c r="F20" s="20">
        <v>2</v>
      </c>
      <c r="G20" s="22"/>
      <c r="H20" s="4"/>
      <c r="I20" s="3">
        <f t="shared" si="0"/>
        <v>0</v>
      </c>
      <c r="J20" s="5"/>
      <c r="K20" s="3">
        <f t="shared" si="1"/>
        <v>0</v>
      </c>
      <c r="L20" s="3">
        <f t="shared" si="2"/>
        <v>0</v>
      </c>
    </row>
    <row r="21" spans="1:13" ht="45" customHeight="1" x14ac:dyDescent="0.25">
      <c r="A21" s="9"/>
      <c r="B21" s="20">
        <v>17</v>
      </c>
      <c r="C21" s="21" t="s">
        <v>52</v>
      </c>
      <c r="D21" s="21" t="s">
        <v>32</v>
      </c>
      <c r="E21" s="21" t="s">
        <v>15</v>
      </c>
      <c r="F21" s="20">
        <v>2</v>
      </c>
      <c r="G21" s="22"/>
      <c r="H21" s="4"/>
      <c r="I21" s="3">
        <f t="shared" si="0"/>
        <v>0</v>
      </c>
      <c r="J21" s="5"/>
      <c r="K21" s="3">
        <f t="shared" si="1"/>
        <v>0</v>
      </c>
      <c r="L21" s="3">
        <f t="shared" si="2"/>
        <v>0</v>
      </c>
    </row>
    <row r="22" spans="1:13" ht="45" customHeight="1" x14ac:dyDescent="0.25">
      <c r="A22" s="9"/>
      <c r="B22" s="20">
        <v>18</v>
      </c>
      <c r="C22" s="21" t="s">
        <v>53</v>
      </c>
      <c r="D22" s="21" t="s">
        <v>33</v>
      </c>
      <c r="E22" s="21" t="s">
        <v>15</v>
      </c>
      <c r="F22" s="20">
        <v>2</v>
      </c>
      <c r="G22" s="22"/>
      <c r="H22" s="4"/>
      <c r="I22" s="3">
        <f t="shared" si="0"/>
        <v>0</v>
      </c>
      <c r="J22" s="5"/>
      <c r="K22" s="3">
        <f t="shared" si="1"/>
        <v>0</v>
      </c>
      <c r="L22" s="3">
        <f t="shared" si="2"/>
        <v>0</v>
      </c>
    </row>
    <row r="23" spans="1:13" ht="45" customHeight="1" x14ac:dyDescent="0.25">
      <c r="A23" s="9"/>
      <c r="B23" s="20">
        <v>19</v>
      </c>
      <c r="C23" s="21" t="s">
        <v>54</v>
      </c>
      <c r="D23" s="21" t="s">
        <v>34</v>
      </c>
      <c r="E23" s="21" t="s">
        <v>15</v>
      </c>
      <c r="F23" s="20">
        <v>2</v>
      </c>
      <c r="G23" s="22"/>
      <c r="H23" s="4"/>
      <c r="I23" s="3">
        <f t="shared" si="0"/>
        <v>0</v>
      </c>
      <c r="J23" s="5"/>
      <c r="K23" s="3">
        <f t="shared" si="1"/>
        <v>0</v>
      </c>
      <c r="L23" s="3">
        <f t="shared" si="2"/>
        <v>0</v>
      </c>
    </row>
    <row r="24" spans="1:13" ht="45" customHeight="1" x14ac:dyDescent="0.25">
      <c r="A24" s="9"/>
      <c r="B24" s="20">
        <v>20</v>
      </c>
      <c r="C24" s="21" t="s">
        <v>55</v>
      </c>
      <c r="D24" s="21" t="s">
        <v>35</v>
      </c>
      <c r="E24" s="21" t="s">
        <v>15</v>
      </c>
      <c r="F24" s="20">
        <v>2</v>
      </c>
      <c r="G24" s="22"/>
      <c r="H24" s="4"/>
      <c r="I24" s="3">
        <f t="shared" si="0"/>
        <v>0</v>
      </c>
      <c r="J24" s="5"/>
      <c r="K24" s="3">
        <f t="shared" si="1"/>
        <v>0</v>
      </c>
      <c r="L24" s="3">
        <f t="shared" si="2"/>
        <v>0</v>
      </c>
    </row>
    <row r="25" spans="1:13" ht="19.5" customHeight="1" x14ac:dyDescent="0.25">
      <c r="A25" s="9"/>
      <c r="B25" s="18" t="s">
        <v>9</v>
      </c>
      <c r="C25" s="18"/>
      <c r="D25" s="18"/>
      <c r="E25" s="18"/>
      <c r="F25" s="18"/>
      <c r="G25" s="23"/>
      <c r="H25" s="24"/>
      <c r="I25" s="25">
        <f>SUBTOTAL(109,Tabela132[Wartość netto (cena
jednostkowa x ilość)])</f>
        <v>0</v>
      </c>
      <c r="J25" s="26"/>
      <c r="K25" s="25">
        <f>SUBTOTAL(109,Tabela132[Wartość VAT])</f>
        <v>0</v>
      </c>
      <c r="L25" s="25">
        <f>SUBTOTAL(109,Tabela132[Wartość brutto (cena jednostkowa x ilość + VAT)])</f>
        <v>0</v>
      </c>
    </row>
    <row r="26" spans="1:13" ht="15.75" thickBot="1" x14ac:dyDescent="0.3">
      <c r="A26" s="9"/>
      <c r="B26" s="11"/>
      <c r="C26" s="11"/>
    </row>
    <row r="27" spans="1:13" ht="86.25" customHeight="1" thickBot="1" x14ac:dyDescent="0.3">
      <c r="A27" s="9"/>
      <c r="B27" s="11"/>
      <c r="C27" s="11"/>
      <c r="D27" s="17" t="s">
        <v>13</v>
      </c>
      <c r="E27" s="13"/>
      <c r="H27" s="28" t="s">
        <v>11</v>
      </c>
      <c r="I27" s="28"/>
      <c r="J27" s="28"/>
      <c r="K27" s="28"/>
    </row>
    <row r="28" spans="1:13" ht="71.25" customHeight="1" x14ac:dyDescent="0.25">
      <c r="A28" s="9"/>
      <c r="B28" s="35" t="e" vm="2">
        <v>#VALUE!</v>
      </c>
      <c r="C28" s="35"/>
      <c r="D28" s="35"/>
      <c r="E28" s="35"/>
      <c r="F28" s="35"/>
      <c r="H28" s="29" t="s">
        <v>12</v>
      </c>
      <c r="I28" s="30"/>
      <c r="J28" s="30"/>
      <c r="K28" s="31"/>
    </row>
    <row r="29" spans="1:13" ht="71.25" customHeight="1" thickBot="1" x14ac:dyDescent="0.3">
      <c r="A29" s="9"/>
      <c r="B29" s="35"/>
      <c r="C29" s="35"/>
      <c r="D29" s="35"/>
      <c r="E29" s="35"/>
      <c r="F29" s="35"/>
      <c r="H29" s="32"/>
      <c r="I29" s="33"/>
      <c r="J29" s="33"/>
      <c r="K29" s="34"/>
    </row>
    <row r="30" spans="1:13" ht="15" x14ac:dyDescent="0.25">
      <c r="A30" s="9"/>
      <c r="B30" s="10"/>
      <c r="C30" s="10"/>
    </row>
    <row r="31" spans="1:13" s="2" customFormat="1" ht="15" hidden="1" x14ac:dyDescent="0.25">
      <c r="G31" s="10"/>
      <c r="H31" s="7"/>
      <c r="I31" s="7"/>
      <c r="J31" s="14"/>
      <c r="K31" s="7"/>
      <c r="L31" s="7"/>
      <c r="M31" s="9"/>
    </row>
    <row r="32" spans="1:13" s="2" customFormat="1" ht="15" hidden="1" x14ac:dyDescent="0.25">
      <c r="G32" s="10"/>
      <c r="H32" s="7"/>
      <c r="I32" s="7"/>
      <c r="J32" s="14"/>
      <c r="K32" s="7"/>
      <c r="L32" s="7"/>
      <c r="M32" s="9"/>
    </row>
    <row r="33" spans="7:13" s="2" customFormat="1" ht="15" hidden="1" x14ac:dyDescent="0.25">
      <c r="G33" s="10"/>
      <c r="H33" s="7"/>
      <c r="I33" s="7"/>
      <c r="J33" s="14"/>
      <c r="K33" s="7"/>
      <c r="L33" s="7"/>
      <c r="M33" s="9"/>
    </row>
    <row r="34" spans="7:13" s="2" customFormat="1" ht="15" hidden="1" x14ac:dyDescent="0.25">
      <c r="G34" s="10"/>
      <c r="H34" s="7"/>
      <c r="I34" s="7"/>
      <c r="J34" s="14"/>
      <c r="K34" s="7"/>
      <c r="L34" s="7"/>
      <c r="M34" s="9"/>
    </row>
    <row r="35" spans="7:13" s="2" customFormat="1" ht="15" hidden="1" x14ac:dyDescent="0.25">
      <c r="G35" s="10"/>
      <c r="H35" s="7"/>
      <c r="I35" s="7"/>
      <c r="J35" s="14"/>
      <c r="K35" s="7"/>
      <c r="L35" s="7"/>
      <c r="M35" s="9"/>
    </row>
    <row r="36" spans="7:13" s="2" customFormat="1" ht="15" hidden="1" x14ac:dyDescent="0.25">
      <c r="G36" s="10"/>
      <c r="H36" s="7"/>
      <c r="I36" s="7"/>
      <c r="J36" s="14"/>
      <c r="K36" s="7"/>
      <c r="L36" s="7"/>
      <c r="M36" s="9"/>
    </row>
  </sheetData>
  <sheetProtection algorithmName="SHA-512" hashValue="xvaAVPbdc3J+xnFLV4/VC/98was/BQKNXNX+22ma2yRJebknKegWOEBrCI2bwesFkFMRnSsv/gCU2gFv+/A5dg==" saltValue="aM+BFv4AMmMcSI7lFYD0cQ==" spinCount="100000" sheet="1" objects="1" scenarios="1"/>
  <mergeCells count="4">
    <mergeCell ref="H27:K27"/>
    <mergeCell ref="H28:K29"/>
    <mergeCell ref="K2:L2"/>
    <mergeCell ref="B28:F29"/>
  </mergeCells>
  <conditionalFormatting sqref="B2">
    <cfRule type="expression" dxfId="5" priority="8">
      <formula>ISBLANK($B27)</formula>
    </cfRule>
  </conditionalFormatting>
  <conditionalFormatting sqref="B3">
    <cfRule type="expression" dxfId="4" priority="11">
      <formula>ISBLANK(#REF!)</formula>
    </cfRule>
  </conditionalFormatting>
  <conditionalFormatting sqref="B30:B1048576">
    <cfRule type="notContainsBlanks" dxfId="3" priority="5">
      <formula>LEN(TRIM(B30))&gt;0</formula>
    </cfRule>
  </conditionalFormatting>
  <conditionalFormatting sqref="B30:F36 G4:L24 I25 K25:L25 D26:F26 F27">
    <cfRule type="expression" dxfId="2" priority="6">
      <formula>ISBLANK($B4)</formula>
    </cfRule>
  </conditionalFormatting>
  <conditionalFormatting sqref="G4:H24 J4:J24">
    <cfRule type="expression" dxfId="1" priority="4">
      <formula>NOT(ISBLANK(#REF!))</formula>
    </cfRule>
  </conditionalFormatting>
  <conditionalFormatting sqref="I4:I25 K4:L25">
    <cfRule type="expression" dxfId="0" priority="3">
      <formula>NOT(ISBLANK(#REF!))</formula>
    </cfRule>
  </conditionalFormatting>
  <dataValidations count="1">
    <dataValidation type="decimal" operator="greaterThan" allowBlank="1" showInputMessage="1" showErrorMessage="1" sqref="E27 F5:F24 H5:H24" xr:uid="{C9C083C6-4038-4A9B-A810-9FCEDAA1BF67}">
      <formula1>0</formula1>
    </dataValidation>
  </dataValidations>
  <pageMargins left="0.7" right="0.7" top="0.75" bottom="0.75" header="0.3" footer="0.3"/>
  <pageSetup paperSize="9" scale="5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D2F4A0-A87E-4192-BE5A-D5EC39A220EB}">
          <x14:formula1>
            <xm:f>Dane!$A$1:$A$5</xm:f>
          </x14:formula1>
          <xm:sqref>J5:J24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criptIds xmlns="http://schemas.microsoft.com/office/extensibility/maker/v1.0" id="script-ids-node-i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2024-10-13T17:36:03+00:00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SharedWithUsers xmlns="25403c7b-c6b4-4198-8117-dbd0ece2577a">
      <UserInfo>
        <DisplayName/>
        <AccountId xsi:nil="true"/>
        <AccountType/>
      </UserInfo>
    </SharedWithUsers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DF4F8B-76CB-4546-9176-CC9D2D160E39}">
  <ds:schemaRefs>
    <ds:schemaRef ds:uri="http://schemas.microsoft.com/office/extensibility/maker/v1.0"/>
  </ds:schemaRefs>
</ds:datastoreItem>
</file>

<file path=customXml/itemProps2.xml><?xml version="1.0" encoding="utf-8"?>
<ds:datastoreItem xmlns:ds="http://schemas.openxmlformats.org/officeDocument/2006/customXml" ds:itemID="{79DBC0CA-B5F7-4C6F-A225-72AD3DAFB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7DE6A-26E7-49A8-8FD3-72EA5C727BF8}">
  <ds:schemaRefs>
    <ds:schemaRef ds:uri="http://schemas.openxmlformats.org/package/2006/metadata/core-properties"/>
    <ds:schemaRef ds:uri="http://purl.org/dc/dcmitype/"/>
    <ds:schemaRef ds:uri="25403c7b-c6b4-4198-8117-dbd0ece2577a"/>
    <ds:schemaRef ds:uri="http://schemas.microsoft.com/office/2006/documentManagement/types"/>
    <ds:schemaRef ds:uri="84141fab-40ef-492f-9a5e-7c422361107c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B0778FB-0E75-457F-9193-C0B7B5F55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OPZ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Niemczycka</dc:creator>
  <cp:keywords/>
  <dc:description/>
  <cp:lastModifiedBy>Adrian Napora | Łukasiewicz – PORT</cp:lastModifiedBy>
  <cp:revision/>
  <cp:lastPrinted>2026-03-17T10:14:54Z</cp:lastPrinted>
  <dcterms:created xsi:type="dcterms:W3CDTF">2024-10-01T14:32:53Z</dcterms:created>
  <dcterms:modified xsi:type="dcterms:W3CDTF">2026-03-17T10:19:05Z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9092600</vt:r8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