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OT wnioski\DZ.272.416.2026 - pipety - BIP\3. Publikacja\"/>
    </mc:Choice>
  </mc:AlternateContent>
  <xr:revisionPtr revIDLastSave="0" documentId="13_ncr:1_{426FCE22-4177-4692-B36B-73CAF2E7C555}" xr6:coauthVersionLast="47" xr6:coauthVersionMax="47" xr10:uidLastSave="{00000000-0000-0000-0000-000000000000}"/>
  <bookViews>
    <workbookView xWindow="-120" yWindow="-120" windowWidth="29040" windowHeight="15720" firstSheet="2" activeTab="2" xr2:uid="{B87A0D83-4CC1-4DF7-A624-A7B383718F88}"/>
  </bookViews>
  <sheets>
    <sheet name="Template.OPZ" sheetId="14" state="hidden" r:id="rId1"/>
    <sheet name="Dane" sheetId="13" state="hidden" r:id="rId2"/>
    <sheet name="1" sheetId="1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6" l="1"/>
  <c r="J5" i="16" s="1"/>
  <c r="K5" i="16" s="1"/>
  <c r="H6" i="16"/>
  <c r="H7" i="16"/>
  <c r="H4" i="16"/>
  <c r="I6" i="14"/>
  <c r="K6" i="14" s="1"/>
  <c r="I7" i="14"/>
  <c r="I5" i="14"/>
  <c r="I4" i="14"/>
  <c r="K4" i="14" s="1"/>
  <c r="J6" i="16" l="1"/>
  <c r="K6" i="16" s="1"/>
  <c r="J7" i="16"/>
  <c r="K7" i="16" s="1"/>
  <c r="J4" i="16"/>
  <c r="K4" i="16" s="1"/>
  <c r="H8" i="16"/>
  <c r="L6" i="14"/>
  <c r="K7" i="14"/>
  <c r="L7" i="14" s="1"/>
  <c r="I8" i="14"/>
  <c r="L4" i="14"/>
  <c r="K5" i="14"/>
  <c r="L5" i="14" s="1"/>
  <c r="J8" i="16" l="1"/>
  <c r="K8" i="16"/>
  <c r="L8" i="14"/>
  <c r="K8" i="14"/>
</calcChain>
</file>

<file path=xl/sharedStrings.xml><?xml version="1.0" encoding="utf-8"?>
<sst xmlns="http://schemas.openxmlformats.org/spreadsheetml/2006/main" count="45" uniqueCount="30">
  <si>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</si>
  <si>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</si>
  <si>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</si>
  <si>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</si>
  <si>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</si>
  <si>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</si>
  <si>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</si>
  <si>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</si>
  <si>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</si>
  <si>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</si>
  <si>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</si>
  <si>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</si>
  <si>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</si>
  <si>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</si>
  <si>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</si>
  <si>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</si>
  <si>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Oferowany produkt
(nazwa, nr katalogowy, opis)</t>
  </si>
  <si>
    <t>Rozmiar 
opakowania</t>
  </si>
  <si>
    <t>Maksymalny termin realizacji zamówienia liczony od daty jego złożenia (w tygodniach)</t>
  </si>
  <si>
    <t>DZ.272.416.2026</t>
  </si>
  <si>
    <t>Statyw karuzelowy na pipety automatyczne</t>
  </si>
  <si>
    <t xml:space="preserve">Uniwersalny statyw karuzelowy na pipety automatyczne, pasujący do większości dostępnych na rynku pipet automatycznych jedno- i wielokanałowych, w tym do pipet marki Brand posiadanych przez Zamawiającego. Z obracaną głowicą, mogący pomieścić 6 jednokanałowych pipet automatycznych ustawionych wertykalnie. </t>
  </si>
  <si>
    <t>Pipeta jednokanałowa o zmiennej objętości 0,1-1 µl</t>
  </si>
  <si>
    <t xml:space="preserve">Nr katalogowy 705868 (Brand) lub równoważny: Pipeta automatyczna, jednokanałowa o zmiennej pojemności w zakresie 0,1- 1 μl, możliwa do obsługi jedną ręką, centralnie usytuowany tłok, z przodu posiada 4-cyfrowe okno wskazujące pojemność, nastawianie pojemności z użyciem pokrętła nastawy, obecna blokada nastawy oraz aktywny trzon zrzutu końcówek, z wąskim trzonkiem ułatwiającym pobieranie próbek z wąskich naczyń (np. probówki wirówkowe), odporna na działanie  promieniowania UV oraz środków do dezynfekcji, przystosowana do sterylizacji w całości w autoklawie w temperaturze 121°C (20 min). Dostarczana wraz z deklaracją zgodności CE zgodnym z wytyczną IVD oraz certyfikatem jakości. </t>
  </si>
  <si>
    <t>Pipeta jednokanałowa o zmiennej objętości 0,5-10 μl</t>
  </si>
  <si>
    <t xml:space="preserve">Nr katalogowy 705870 (Brand) lub równoważny: Pipeta automatyczna, jednokanałowa o zmiennej pojemności w zakresie 0,5-10 μl, możliwa do obsługi jedną ręką, centralnie usytuowany tłok, z przodu posiada 4-cyfrowe okno wskazujące pojemność, nastawianie pojemności z użyciem pokrętła nastawy, obecna blokada nastawy oraz aktywny trzon zrzutu końcówek, z wąskim trzonkiem ułatwiającym pobieranie próbek z wąskich naczyń (np. probówki wirówkowe), odporna na działanie  promieniowania UV oraz środków do dezynfekcji, przystosowana do sterylizacji w całości w autoklawie w temperaturze 121°C (20 min). Dostarczana wraz z deklaracją zgodności CE zgodnym z wytyczną IVD oraz certyfikatem jakości. </t>
  </si>
  <si>
    <t>Pipeta 8-kanałowa o zmiennej objętości 5-50 µl</t>
  </si>
  <si>
    <t xml:space="preserve">Nr katalogowy 705906 (Brand) lub równoważny: Pipeta automatyczna, 8-kanałowa o zmiennej pojemności w zakresie 5-50 μl, możliwa do obsługi jedną ręką, z przodu posiada 4-cyfrowe okno wskazujące pojemność, nastawianie pojemności z użyciem pokrętła nastawy, obecna blokada nastawy, umożliwia pracę z płytkami do PCR, odporna na działanie  promieniowania UV oraz środków do dezynfekcji, przystosowana do sterylizacji w całości w autoklawie w temperaturze 121°C (20 min). Dostarczana wraz z deklaracją zgodności CE zgodnym z wytyczną IVD oraz certyfikatem jakości. </t>
  </si>
  <si>
    <t>1 szt.</t>
  </si>
  <si>
    <t>Projekt został sfinansowany ze środków Narodowego Centrum Nauki przyznanych na podstawie decyzji nr DEC-2024/06/Y/NZ6/00041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</si>
</sst>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7"/>
      <color rgb="FF808080"/>
      <name val="Verdana"/>
      <family val="2"/>
      <charset val="238"/>
    </font>
    <font>
      <sz val="6"/>
      <color rgb="FF808080"/>
      <name val="Verdana"/>
      <family val="2"/>
      <charset val="238"/>
    </font>
    <font>
      <b/>
      <sz val="10"/>
      <color rgb="FF00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0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44" fontId="7" fillId="0" borderId="0" xfId="0" applyNumberFormat="1" applyFont="1" applyAlignment="1" applyProtection="1">
      <alignment horizontal="center" vertical="center" wrapText="1"/>
      <protection locked="0"/>
    </xf>
    <xf numFmtId="44" fontId="7" fillId="0" borderId="0" xfId="0" applyNumberFormat="1" applyFont="1" applyAlignment="1">
      <alignment horizontal="center" vertical="center" wrapText="1"/>
    </xf>
    <xf numFmtId="9" fontId="7" fillId="0" borderId="0" xfId="0" applyNumberFormat="1" applyFont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6"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3" formatCode="0%"/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</font>
      <protection locked="1" hidden="0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none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5"/>
      <tableStyleElement type="headerRow" dxfId="74"/>
      <tableStyleElement type="totalRow" dxfId="73"/>
      <tableStyleElement type="firstColumn" dxfId="72"/>
      <tableStyleElement type="firstRowStripe" dxfId="71"/>
      <tableStyleElement type="secondRowStripe" dxfId="70"/>
    </tableStyle>
    <tableStyle name="STYLOPZ2" pivot="0" count="6" xr9:uid="{5C18B6D6-E9CB-4F5F-9B7F-DA2351BCE07D}">
      <tableStyleElement type="wholeTable" dxfId="69"/>
      <tableStyleElement type="headerRow" dxfId="68"/>
      <tableStyleElement type="totalRow" dxfId="67"/>
      <tableStyleElement type="firstColumn" dxfId="66"/>
      <tableStyleElement type="firstRowStripe" dxfId="65"/>
      <tableStyleElement type="second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C2D2539-A1CE-4A69-9405-D1A8D58EA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762000</xdr:colOff>
      <xdr:row>19</xdr:row>
      <xdr:rowOff>307731</xdr:rowOff>
    </xdr:from>
    <xdr:to>
      <xdr:col>5</xdr:col>
      <xdr:colOff>3005504</xdr:colOff>
      <xdr:row>19</xdr:row>
      <xdr:rowOff>532521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41FB56C-B994-BA3B-AFBE-E4E864217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6442" y="23336250"/>
          <a:ext cx="5181600" cy="2247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776654</xdr:colOff>
      <xdr:row>20</xdr:row>
      <xdr:rowOff>1</xdr:rowOff>
    </xdr:from>
    <xdr:to>
      <xdr:col>4</xdr:col>
      <xdr:colOff>1414829</xdr:colOff>
      <xdr:row>20</xdr:row>
      <xdr:rowOff>180976</xdr:rowOff>
    </xdr:to>
    <xdr:pic>
      <xdr:nvPicPr>
        <xdr:cNvPr id="5" name="Obraz 1" descr="Obraz zawierający tekst, Czcionka, Grafika, projekt graficzny&#10;&#10;Opis wygenerowany automatycznie">
          <a:extLst>
            <a:ext uri="{FF2B5EF4-FFF2-40B4-BE49-F238E27FC236}">
              <a16:creationId xmlns:a16="http://schemas.microsoft.com/office/drawing/2014/main" id="{6AE66398-4D1E-1840-8940-75B21697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1096" y="23629328"/>
          <a:ext cx="2088906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63" dataDxfId="62" totalsRowDxfId="61">
  <autoFilter ref="A3:L7" xr:uid="{94EF205A-69AE-457C-82FD-73F08C6AF15E}"/>
  <tableColumns count="12">
    <tableColumn id="1" xr3:uid="{E9F9010C-CDDB-4962-A68F-244E15666AC7}" name="Lp." totalsRowLabel="Suma" dataDxfId="60" totalsRowDxfId="59"/>
    <tableColumn id="11" xr3:uid="{F828F888-6282-4D68-91A3-3C93B75E86EF}" name="Część" dataDxfId="58" totalsRowDxfId="57"/>
    <tableColumn id="2" xr3:uid="{E458E464-AA4D-4F3C-A32D-27683EA128FF}" name="Przedmiot zamówienia" dataDxfId="56" totalsRowDxfId="55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4" totalsRowDxfId="53"/>
    <tableColumn id="4" xr3:uid="{AA813F90-05DC-41EE-B30C-B50AB73BAB36}" name="Jednostka miary" dataDxfId="52" totalsRowDxfId="51"/>
    <tableColumn id="5" xr3:uid="{8A85CC42-DA77-4460-A237-83D935DFE659}" name=" Szacowana ilość zakupu" dataDxfId="50" totalsRowDxfId="49"/>
    <tableColumn id="12" xr3:uid="{C4FAEDAC-4D19-4E0D-913F-FBFC86020428}" name="Oferowany produkt" dataDxfId="48" totalsRowDxfId="47"/>
    <tableColumn id="6" xr3:uid="{982AE4D6-C6E9-4411-8226-024DE78DDEC3}" name="Wartość jednostkowa netto PLN" dataDxfId="46" totalsRowDxfId="45" dataCellStyle="Walutowy" totalsRowCellStyle="Walutowy"/>
    <tableColumn id="7" xr3:uid="{83D77675-0480-47FA-A1D4-40BE40F3B461}" name="Wartość netto (cena jednostkowa x ilość)" totalsRowFunction="sum" dataDxfId="44" totalsRowDxfId="43" dataCellStyle="Walutowy" totalsRowCellStyle="Walutowy">
      <calculatedColumnFormula>ROUND(F4*H4,2)</calculatedColumnFormula>
    </tableColumn>
    <tableColumn id="8" xr3:uid="{69834909-0D17-4C85-867E-9CD64690EABA}" name="Stawka _x000a_VAT %" dataDxfId="42" totalsRowDxfId="41" dataCellStyle="Procentowy" totalsRowCellStyle="Procentowy"/>
    <tableColumn id="9" xr3:uid="{187919CF-26C7-4FEB-ADD2-2E49BC12353E}" name="Wartość VAT" totalsRowFunction="sum" dataDxfId="40" totalsRowDxfId="39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8" totalsRowDxfId="37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BA3884-A5DE-4E4F-8519-9DD55D379DE8}" name="Tabela132" displayName="Tabela132" ref="A3:K8" totalsRowCount="1" headerRowDxfId="36" dataDxfId="35" totalsRowDxfId="34">
  <autoFilter ref="A3:K7" xr:uid="{94EF205A-69AE-457C-82FD-73F08C6AF15E}"/>
  <tableColumns count="11">
    <tableColumn id="1" xr3:uid="{EF53B642-F1F3-4DC1-9D54-00D98418CE63}" name="Lp." totalsRowLabel="Suma" dataDxfId="33" totalsRowDxfId="32"/>
    <tableColumn id="11" xr3:uid="{F93F4757-0213-4688-9FF0-A1B034E99E91}" name="Przedmiot zamówienia" dataDxfId="31" totalsRowDxfId="30"/>
    <tableColumn id="3" xr3:uid="{58D1F45F-AF25-4BB4-A1F6-8EA525A1BED0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9" totalsRowDxfId="28"/>
    <tableColumn id="4" xr3:uid="{56026691-A183-4329-A2B7-D865C87589B2}" name="Rozmiar _x000a_opakowania" dataDxfId="27" totalsRowDxfId="26"/>
    <tableColumn id="5" xr3:uid="{D59E190C-29D2-48A5-9CD3-436CCE068E3A}" name=" Szacowana ilość zakupu" dataDxfId="25" totalsRowDxfId="24"/>
    <tableColumn id="12" xr3:uid="{D983B274-11AA-42A4-B998-A571CF32BED7}" name="Oferowany produkt_x000a_(nazwa, nr katalogowy, opis)" dataDxfId="23" totalsRowDxfId="22"/>
    <tableColumn id="6" xr3:uid="{CEF4ADB4-2CB3-49CA-A496-BCBD89002977}" name="Wartość jednostkowa netto PLN" dataDxfId="21" totalsRowDxfId="20" dataCellStyle="Walutowy"/>
    <tableColumn id="7" xr3:uid="{4CCF6405-4D74-4692-9CC8-B20B77AB60B9}" name="Wartość netto (cena jednostkowa x ilość)" totalsRowFunction="sum" dataDxfId="19" totalsRowDxfId="18" dataCellStyle="Walutowy">
      <calculatedColumnFormula>ROUND(E4*G4,2)</calculatedColumnFormula>
    </tableColumn>
    <tableColumn id="8" xr3:uid="{00F87165-63E5-4A72-A638-F437826714C1}" name="Stawka _x000a_VAT %" dataDxfId="17" totalsRowDxfId="16" dataCellStyle="Procentowy"/>
    <tableColumn id="9" xr3:uid="{F3450E08-6130-4F6C-8C0F-6E850314CF64}" name="Wartość VAT" totalsRowFunction="sum" dataDxfId="15" totalsRowDxfId="14" dataCellStyle="Walutowy">
      <calculatedColumnFormula>H4*I4</calculatedColumnFormula>
    </tableColumn>
    <tableColumn id="10" xr3:uid="{E9B2357F-48E7-4166-B652-6ED61EF0B364}" name="Wartość brutto (cena jednostkowa x ilość + VAT)" totalsRowFunction="sum" dataDxfId="13" totalsRowDxfId="12" dataCellStyle="Walutowy">
      <calculatedColumnFormula>H4+J4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5" zeroHeight="1" x14ac:dyDescent="0.25"/>
  <cols>
    <col min="1" max="1" width="10.5703125" style="4" customWidth="1"/>
    <col min="2" max="2" width="33.28515625" style="4" customWidth="1"/>
    <col min="3" max="3" width="35.85546875" style="4" customWidth="1"/>
    <col min="4" max="4" width="55.28515625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2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2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2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2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2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2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25"/>
    <row r="10" spans="1:12" x14ac:dyDescent="0.25"/>
    <row r="11" spans="1:12" x14ac:dyDescent="0.25"/>
    <row r="12" spans="1:12" x14ac:dyDescent="0.25"/>
    <row r="13" spans="1:12" ht="86.25" customHeight="1" thickBot="1" x14ac:dyDescent="0.3">
      <c r="D13" s="13" t="s">
        <v>12</v>
      </c>
      <c r="E13" s="5"/>
      <c r="H13" s="42" t="s">
        <v>14</v>
      </c>
      <c r="I13" s="42"/>
      <c r="J13" s="42"/>
      <c r="K13" s="42"/>
    </row>
    <row r="14" spans="1:12" ht="71.25" customHeight="1" x14ac:dyDescent="0.25">
      <c r="H14" s="43" t="s">
        <v>15</v>
      </c>
      <c r="I14" s="44"/>
      <c r="J14" s="44"/>
      <c r="K14" s="45"/>
    </row>
    <row r="15" spans="1:12" ht="71.25" customHeight="1" thickBot="1" x14ac:dyDescent="0.3">
      <c r="H15" s="46"/>
      <c r="I15" s="47"/>
      <c r="J15" s="47"/>
      <c r="K15" s="48"/>
    </row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mergeCells count="2">
    <mergeCell ref="H13:K13"/>
    <mergeCell ref="H14:K15"/>
  </mergeCells>
  <conditionalFormatting sqref="A1:B1048576">
    <cfRule type="notContainsBlanks" dxfId="11" priority="5">
      <formula>LEN(TRIM(A1))&gt;0</formula>
    </cfRule>
  </conditionalFormatting>
  <conditionalFormatting sqref="A1:L22">
    <cfRule type="expression" dxfId="10" priority="6">
      <formula>ISBLANK($A1)</formula>
    </cfRule>
  </conditionalFormatting>
  <conditionalFormatting sqref="A2:XFD2">
    <cfRule type="expression" dxfId="9" priority="1">
      <formula>NOT(ISBLANK($A$2))</formula>
    </cfRule>
  </conditionalFormatting>
  <conditionalFormatting sqref="D13:E13">
    <cfRule type="expression" dxfId="8" priority="2">
      <formula>NOT(ISBLANK($D$13))</formula>
    </cfRule>
  </conditionalFormatting>
  <conditionalFormatting sqref="G1:H1048576 J1:J1048576">
    <cfRule type="expression" dxfId="7" priority="4">
      <formula>NOT(ISBLANK($B1))</formula>
    </cfRule>
  </conditionalFormatting>
  <conditionalFormatting sqref="I1:I1048576 K1:L1048576">
    <cfRule type="expression" dxfId="6" priority="3">
      <formula>NOT(ISBLANK($B1))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D888-B472-4502-A901-CAE06508D5E6}">
  <sheetPr>
    <tabColor theme="7" tint="0.39997558519241921"/>
  </sheetPr>
  <dimension ref="A1:L25"/>
  <sheetViews>
    <sheetView tabSelected="1" topLeftCell="A7" zoomScale="85" zoomScaleNormal="85" workbookViewId="0">
      <selection activeCell="D15" sqref="D15"/>
    </sheetView>
  </sheetViews>
  <sheetFormatPr defaultColWidth="0" defaultRowHeight="0" customHeight="1" zeroHeight="1" x14ac:dyDescent="0.25"/>
  <cols>
    <col min="1" max="1" width="10.5703125" style="4" customWidth="1"/>
    <col min="2" max="2" width="33.28515625" style="4" customWidth="1"/>
    <col min="3" max="3" width="62.85546875" style="4" customWidth="1"/>
    <col min="4" max="4" width="21.7109375" style="4" customWidth="1"/>
    <col min="5" max="5" width="22.28515625" style="4" customWidth="1"/>
    <col min="6" max="6" width="54.7109375" style="6" customWidth="1"/>
    <col min="7" max="7" width="29" style="16" customWidth="1"/>
    <col min="8" max="8" width="29" style="8" customWidth="1"/>
    <col min="9" max="9" width="29" style="9" customWidth="1"/>
    <col min="10" max="11" width="29" style="8" customWidth="1"/>
    <col min="12" max="12" width="0" style="1" hidden="1" customWidth="1"/>
    <col min="13" max="16384" width="9.140625" style="1" hidden="1"/>
  </cols>
  <sheetData>
    <row r="1" spans="1:11" ht="184.5" customHeight="1" x14ac:dyDescent="0.25">
      <c r="A1" s="2"/>
      <c r="B1" s="3"/>
      <c r="C1" s="3"/>
      <c r="D1" s="3"/>
      <c r="E1" s="3"/>
      <c r="F1" s="19"/>
      <c r="G1" s="14"/>
      <c r="H1" s="7"/>
      <c r="I1" s="17"/>
      <c r="J1" s="7"/>
      <c r="K1" s="7"/>
    </row>
    <row r="2" spans="1:11" s="32" customFormat="1" ht="38.25" customHeight="1" x14ac:dyDescent="0.25">
      <c r="A2" s="27" t="s">
        <v>19</v>
      </c>
      <c r="B2" s="27"/>
      <c r="C2" s="27"/>
      <c r="D2" s="27"/>
      <c r="E2" s="27"/>
      <c r="F2" s="28"/>
      <c r="G2" s="29"/>
      <c r="H2" s="30"/>
      <c r="I2" s="31"/>
      <c r="J2" s="30"/>
      <c r="K2" s="30"/>
    </row>
    <row r="3" spans="1:11" s="26" customFormat="1" ht="109.5" customHeight="1" x14ac:dyDescent="0.25">
      <c r="A3" s="21" t="s">
        <v>0</v>
      </c>
      <c r="B3" s="21" t="s">
        <v>1</v>
      </c>
      <c r="C3" s="21" t="s">
        <v>2</v>
      </c>
      <c r="D3" s="21" t="s">
        <v>17</v>
      </c>
      <c r="E3" s="21" t="s">
        <v>4</v>
      </c>
      <c r="F3" s="22" t="s">
        <v>16</v>
      </c>
      <c r="G3" s="23" t="s">
        <v>5</v>
      </c>
      <c r="H3" s="24" t="s">
        <v>6</v>
      </c>
      <c r="I3" s="25" t="s">
        <v>7</v>
      </c>
      <c r="J3" s="24" t="s">
        <v>8</v>
      </c>
      <c r="K3" s="24" t="s">
        <v>9</v>
      </c>
    </row>
    <row r="4" spans="1:11" ht="274.5" customHeight="1" x14ac:dyDescent="0.25">
      <c r="A4" s="10">
        <v>1</v>
      </c>
      <c r="B4" s="11" t="s">
        <v>20</v>
      </c>
      <c r="C4" s="11" t="s">
        <v>21</v>
      </c>
      <c r="D4" s="11" t="s">
        <v>28</v>
      </c>
      <c r="E4" s="11">
        <v>2</v>
      </c>
      <c r="F4" s="20"/>
      <c r="G4" s="15"/>
      <c r="H4" s="12">
        <f t="shared" ref="H4:H7" si="0">ROUND(E4*G4,2)</f>
        <v>0</v>
      </c>
      <c r="I4" s="18">
        <v>0.23</v>
      </c>
      <c r="J4" s="12">
        <f t="shared" ref="J4:J7" si="1">H4*I4</f>
        <v>0</v>
      </c>
      <c r="K4" s="12">
        <f t="shared" ref="K4:K7" si="2">H4+J4</f>
        <v>0</v>
      </c>
    </row>
    <row r="5" spans="1:11" ht="274.5" customHeight="1" x14ac:dyDescent="0.25">
      <c r="A5" s="10">
        <v>2</v>
      </c>
      <c r="B5" s="11" t="s">
        <v>22</v>
      </c>
      <c r="C5" s="11" t="s">
        <v>23</v>
      </c>
      <c r="D5" s="11" t="s">
        <v>28</v>
      </c>
      <c r="E5" s="11">
        <v>1</v>
      </c>
      <c r="F5" s="20"/>
      <c r="G5" s="15"/>
      <c r="H5" s="12">
        <f>ROUND(E5*G5,2)</f>
        <v>0</v>
      </c>
      <c r="I5" s="18">
        <v>0.23</v>
      </c>
      <c r="J5" s="12">
        <f>H5*I5</f>
        <v>0</v>
      </c>
      <c r="K5" s="12">
        <f>H5+J5</f>
        <v>0</v>
      </c>
    </row>
    <row r="6" spans="1:11" ht="274.5" customHeight="1" x14ac:dyDescent="0.25">
      <c r="A6" s="10">
        <v>3</v>
      </c>
      <c r="B6" s="11" t="s">
        <v>24</v>
      </c>
      <c r="C6" s="11" t="s">
        <v>25</v>
      </c>
      <c r="D6" s="11" t="s">
        <v>28</v>
      </c>
      <c r="E6" s="11">
        <v>1</v>
      </c>
      <c r="F6" s="20"/>
      <c r="G6" s="15"/>
      <c r="H6" s="12">
        <f>ROUND(E6*G6,2)</f>
        <v>0</v>
      </c>
      <c r="I6" s="18">
        <v>0.23</v>
      </c>
      <c r="J6" s="12">
        <f>H6*I6</f>
        <v>0</v>
      </c>
      <c r="K6" s="12">
        <f>H6+J6</f>
        <v>0</v>
      </c>
    </row>
    <row r="7" spans="1:11" ht="274.5" customHeight="1" x14ac:dyDescent="0.25">
      <c r="A7" s="10">
        <v>4</v>
      </c>
      <c r="B7" s="11" t="s">
        <v>26</v>
      </c>
      <c r="C7" s="11" t="s">
        <v>27</v>
      </c>
      <c r="D7" s="11" t="s">
        <v>28</v>
      </c>
      <c r="E7" s="11">
        <v>1</v>
      </c>
      <c r="F7" s="20"/>
      <c r="G7" s="15"/>
      <c r="H7" s="12">
        <f t="shared" si="0"/>
        <v>0</v>
      </c>
      <c r="I7" s="18">
        <v>0.23</v>
      </c>
      <c r="J7" s="12">
        <f t="shared" si="1"/>
        <v>0</v>
      </c>
      <c r="K7" s="12">
        <f t="shared" si="2"/>
        <v>0</v>
      </c>
    </row>
    <row r="8" spans="1:11" ht="33" customHeight="1" x14ac:dyDescent="0.25">
      <c r="A8" s="21" t="s">
        <v>10</v>
      </c>
      <c r="B8" s="21"/>
      <c r="C8" s="21"/>
      <c r="D8" s="21"/>
      <c r="E8" s="21"/>
      <c r="F8" s="22"/>
      <c r="G8" s="33"/>
      <c r="H8" s="34">
        <f>SUBTOTAL(109,Tabela132[Wartość netto (cena jednostkowa x ilość)])</f>
        <v>0</v>
      </c>
      <c r="I8" s="35"/>
      <c r="J8" s="34">
        <f>SUBTOTAL(109,Tabela132[Wartość VAT])</f>
        <v>0</v>
      </c>
      <c r="K8" s="34">
        <f>SUBTOTAL(109,Tabela132[Wartość brutto (cena jednostkowa x ilość + VAT)])</f>
        <v>0</v>
      </c>
    </row>
    <row r="9" spans="1:11" ht="15" x14ac:dyDescent="0.25"/>
    <row r="10" spans="1:11" ht="15" x14ac:dyDescent="0.25"/>
    <row r="11" spans="1:11" ht="15" x14ac:dyDescent="0.25"/>
    <row r="12" spans="1:11" ht="15" x14ac:dyDescent="0.25"/>
    <row r="13" spans="1:11" ht="86.25" customHeight="1" thickBot="1" x14ac:dyDescent="0.3">
      <c r="C13" s="13" t="s">
        <v>18</v>
      </c>
      <c r="D13" s="36">
        <v>3</v>
      </c>
      <c r="G13" s="42" t="s">
        <v>14</v>
      </c>
      <c r="H13" s="42"/>
      <c r="I13" s="42"/>
      <c r="J13" s="42"/>
    </row>
    <row r="14" spans="1:11" ht="71.25" customHeight="1" x14ac:dyDescent="0.25">
      <c r="G14" s="43" t="s">
        <v>15</v>
      </c>
      <c r="H14" s="44"/>
      <c r="I14" s="44"/>
      <c r="J14" s="45"/>
    </row>
    <row r="15" spans="1:11" ht="71.25" customHeight="1" thickBot="1" x14ac:dyDescent="0.3">
      <c r="G15" s="46"/>
      <c r="H15" s="47"/>
      <c r="I15" s="47"/>
      <c r="J15" s="48"/>
    </row>
    <row r="16" spans="1:11" ht="15" x14ac:dyDescent="0.25"/>
    <row r="17" spans="4:11" s="4" customFormat="1" ht="15" x14ac:dyDescent="0.25">
      <c r="F17" s="6"/>
      <c r="G17" s="16"/>
      <c r="H17" s="8"/>
      <c r="I17" s="9"/>
      <c r="J17" s="8"/>
      <c r="K17" s="8"/>
    </row>
    <row r="18" spans="4:11" s="4" customFormat="1" ht="15" x14ac:dyDescent="0.25">
      <c r="F18" s="6"/>
      <c r="G18" s="16"/>
      <c r="H18" s="8"/>
      <c r="I18" s="9"/>
      <c r="J18" s="8"/>
      <c r="K18" s="8"/>
    </row>
    <row r="19" spans="4:11" s="4" customFormat="1" ht="15" x14ac:dyDescent="0.25">
      <c r="E19" s="37"/>
      <c r="F19"/>
      <c r="G19"/>
      <c r="H19" s="8"/>
      <c r="I19" s="9"/>
      <c r="J19" s="8"/>
      <c r="K19" s="8"/>
    </row>
    <row r="20" spans="4:11" s="4" customFormat="1" ht="47.25" customHeight="1" x14ac:dyDescent="0.25">
      <c r="D20" s="49"/>
      <c r="E20" s="49"/>
      <c r="F20" s="49"/>
      <c r="G20" s="39"/>
      <c r="H20" s="8"/>
      <c r="I20" s="9"/>
      <c r="J20" s="8"/>
      <c r="K20" s="8"/>
    </row>
    <row r="21" spans="4:11" s="4" customFormat="1" ht="15" customHeight="1" x14ac:dyDescent="0.25">
      <c r="D21" s="40"/>
      <c r="F21" s="41" t="s">
        <v>29</v>
      </c>
      <c r="G21"/>
      <c r="H21" s="8"/>
      <c r="I21" s="9"/>
      <c r="J21" s="8"/>
      <c r="K21" s="8"/>
    </row>
    <row r="22" spans="4:11" s="4" customFormat="1" ht="15" x14ac:dyDescent="0.25">
      <c r="E22" s="38"/>
      <c r="F22" s="38"/>
      <c r="G22" s="38"/>
      <c r="H22" s="8"/>
      <c r="I22" s="9"/>
      <c r="J22" s="8"/>
      <c r="K22" s="8"/>
    </row>
    <row r="23" spans="4:11" ht="15" customHeight="1" x14ac:dyDescent="0.25"/>
    <row r="24" spans="4:11" ht="15" customHeight="1" x14ac:dyDescent="0.25"/>
    <row r="25" spans="4:11" ht="15" customHeight="1" x14ac:dyDescent="0.25"/>
  </sheetData>
  <sheetProtection algorithmName="SHA-512" hashValue="d4Xd7F/2Tae9Zzs90fTqw9+c1THY8aMQbeADKD65G7vMhhXKafzT4TFjTVJGA7sSZuxEOydzTr5Qg7IJJMMLwQ==" saltValue="/+EihH1lyqpmmL/edRNtWg==" spinCount="100000" sheet="1" objects="1" scenarios="1"/>
  <mergeCells count="3">
    <mergeCell ref="G13:J13"/>
    <mergeCell ref="G14:J15"/>
    <mergeCell ref="D20:F20"/>
  </mergeCells>
  <conditionalFormatting sqref="A1:B1048576">
    <cfRule type="notContainsBlanks" dxfId="5" priority="5">
      <formula>LEN(TRIM(A1))&gt;0</formula>
    </cfRule>
  </conditionalFormatting>
  <conditionalFormatting sqref="A1:K18 A19:D20 A21:C21 A22:D22 H19:K22">
    <cfRule type="expression" dxfId="4" priority="6">
      <formula>ISBLANK($A1)</formula>
    </cfRule>
  </conditionalFormatting>
  <conditionalFormatting sqref="A2:XFD2">
    <cfRule type="expression" dxfId="3" priority="1">
      <formula>NOT(ISBLANK($A$2))</formula>
    </cfRule>
  </conditionalFormatting>
  <conditionalFormatting sqref="C13:D13">
    <cfRule type="expression" dxfId="2" priority="2">
      <formula>NOT(ISBLANK($C$13))</formula>
    </cfRule>
  </conditionalFormatting>
  <conditionalFormatting sqref="F1:G18 I1:I1048576 F23:G1048576">
    <cfRule type="expression" dxfId="1" priority="4">
      <formula>NOT(ISBLANK($B1))</formula>
    </cfRule>
  </conditionalFormatting>
  <conditionalFormatting sqref="H1:H1048576 J1:K1048576">
    <cfRule type="expression" dxfId="0" priority="3">
      <formula>NOT(ISBLANK($B1))</formula>
    </cfRule>
  </conditionalFormatting>
  <dataValidations count="1">
    <dataValidation type="decimal" operator="greaterThan" allowBlank="1" showInputMessage="1" showErrorMessage="1" sqref="D13 G4:G7 E4:E7" xr:uid="{496A824B-FD91-4730-94CC-19EBC43F4C7D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72516-5B25-4CC1-8933-409D4012391F}">
          <x14:formula1>
            <xm:f>Dane!$A$1:$A$5</xm:f>
          </x14:formula1>
          <xm:sqref>I4:I7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customXml/itemProps4.xml><?xml version="1.0" encoding="utf-8"?>
<ds:datastoreItem xmlns:ds="http://schemas.openxmlformats.org/officeDocument/2006/customXml" ds:itemID="{8B77DDCF-08BA-4A9C-833C-8495C72CF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Oleksandr Trynoha | Łukasiewicz – PORT</cp:lastModifiedBy>
  <cp:revision/>
  <dcterms:created xsi:type="dcterms:W3CDTF">2024-10-01T14:32:53Z</dcterms:created>
  <dcterms:modified xsi:type="dcterms:W3CDTF">2026-04-15T07:16:58Z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