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.napora\Desktop\DZ.272.630.2026\8. Robocze\BIP\"/>
    </mc:Choice>
  </mc:AlternateContent>
  <xr:revisionPtr revIDLastSave="0" documentId="13_ncr:1_{9991B5C5-CA48-4DF8-8649-D44E574DA7AF}" xr6:coauthVersionLast="47" xr6:coauthVersionMax="47" xr10:uidLastSave="{00000000-0000-0000-0000-000000000000}"/>
  <bookViews>
    <workbookView xWindow="-108" yWindow="-108" windowWidth="30936" windowHeight="16776" firstSheet="1" activeTab="1" xr2:uid="{B87A0D83-4CC1-4DF7-A624-A7B383718F88}"/>
  </bookViews>
  <sheets>
    <sheet name="Dane" sheetId="13" state="hidden" r:id="rId1"/>
    <sheet name="OPZ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5" l="1"/>
  <c r="L21" i="15" s="1"/>
  <c r="J19" i="15"/>
  <c r="L19" i="15" s="1"/>
  <c r="M19" i="15" s="1"/>
  <c r="J18" i="15"/>
  <c r="L18" i="15" s="1"/>
  <c r="J17" i="15"/>
  <c r="L17" i="15" s="1"/>
  <c r="J16" i="15"/>
  <c r="L16" i="15" s="1"/>
  <c r="M16" i="15" s="1"/>
  <c r="J15" i="15"/>
  <c r="L15" i="15" s="1"/>
  <c r="J14" i="15"/>
  <c r="L14" i="15"/>
  <c r="M14" i="15" s="1"/>
  <c r="J13" i="15"/>
  <c r="L13" i="15" s="1"/>
  <c r="J12" i="15"/>
  <c r="L12" i="15" s="1"/>
  <c r="J20" i="15"/>
  <c r="L20" i="15" s="1"/>
  <c r="J8" i="15"/>
  <c r="L8" i="15" s="1"/>
  <c r="M8" i="15" s="1"/>
  <c r="J9" i="15"/>
  <c r="L9" i="15" s="1"/>
  <c r="M9" i="15" s="1"/>
  <c r="J10" i="15"/>
  <c r="L10" i="15" s="1"/>
  <c r="M10" i="15" s="1"/>
  <c r="J11" i="15"/>
  <c r="J7" i="15"/>
  <c r="M21" i="15" l="1"/>
  <c r="M17" i="15"/>
  <c r="M18" i="15"/>
  <c r="M15" i="15"/>
  <c r="M13" i="15"/>
  <c r="M12" i="15"/>
  <c r="M20" i="15"/>
  <c r="L11" i="15"/>
  <c r="M11" i="15" s="1"/>
  <c r="J22" i="15"/>
  <c r="L7" i="15"/>
  <c r="L22" i="15" l="1"/>
  <c r="M7" i="15"/>
  <c r="M22" i="1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<sst xmlns="http://schemas.openxmlformats.org/spreadsheetml/2006/main" count="78" uniqueCount="60">
  <si>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</si>
  <si>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</si>
  <si>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</si>
  <si>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</si>
  <si>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</si>
  <si>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Suma</t>
  </si>
  <si>
    <t xml:space="preserve">.................................................................
(podpis osoby upoważnionej do wystawienia oferty)
</t>
  </si>
  <si>
    <t>Produkt zarejestrowany jako produkt biobójczy, aktualne pozwolenie na obrót</t>
  </si>
  <si>
    <t>Preparat do dezynfekcji powierzchni na bazie alkoholi - 1L</t>
  </si>
  <si>
    <t>roztwór gotowy do użycia, substancje aktywne: etanol w stężeniu 65-75%, szybko działający preparat do dezynfekcji powierzchni odpornych na działanie alkoholi, szerokie spektrum działania obejmujące działanie bakteriobójcze, prątkobójcze, grzybobójcze, pełne działanie wirusobójcze po max. 1 min.;
przykładowy produkt lub równoważny: Alpinuseptol</t>
  </si>
  <si>
    <t>TAK</t>
  </si>
  <si>
    <t>1L z głowicą spryskującą</t>
  </si>
  <si>
    <t>Preparat do dezynfekcji powierzchni na bazie alkoholi - 5 L</t>
  </si>
  <si>
    <t>kanister 5L</t>
  </si>
  <si>
    <t>Preparat do dezynfekcji powierzchni na bazie chloru - 2L</t>
  </si>
  <si>
    <t>preparat dezynfekujący o działaniu bakteriobójczym, grzybobójczym, wirusobójczym i prątkobójczym, zawierający min. 3.6% aktywnego chloru (chloran sodu, podchloryn sodu, itp.), do stosowania na powierzchniach czystych i zanieczyszczonych substancją organiczną, czas działania max. 15 min, 
możliwość prowadzenia dezynfekcji w obecności ludzi i zwierząt w warunkach odpowiedniej wentylacji pomieszczeń, produkt nie sklasyfikowany jako niebezpieczny dla środowiska - możliwość usuwania pozostałości produktu do kanalizacji, data ważności: min. 12 miesięcy od daty produkcji, min. 9 miesięcy od daty dostawy
przykładowy preparat lub równoważny: desam prim, Eko Javel</t>
  </si>
  <si>
    <t>2L</t>
  </si>
  <si>
    <t>Preparat do dezynfekcji powierzchni na bazie chloru - w postaci tabletek</t>
  </si>
  <si>
    <t>preparat dezynfekujący o działaniu bakteriobójczym, prątkobójczym, grzybobójczym i pełnym wirusobójczym, w postaci tabletek, zawierający sól sodową kwasu dichloroizocyjanurowego - jedna tabletka uwalnia min. 2.5 g aktywnego chloru, do stosowania na powierzchniach czystych i zanieczyszczonych organicznie, czas działania max. 15 min, stabilność roztworu roboczego min. 3 dni, data ważności deklarowana przez producenta - min. 4 lata;
przykładowy preparat lub równoważny: Haz-Tabs</t>
  </si>
  <si>
    <t>100 tabletek</t>
  </si>
  <si>
    <t>Preparat do dezynfekcji powierzchni zawierający czwartorzędowe związki amoniowe</t>
  </si>
  <si>
    <t>preparat do jednoczesnego mycia i dezynfekcji sprzętu medycznego oraz dużych powierzchni zmywalnych, nie wymaga spłukiwania, odpowiedni do dezynfekcji wyrobów ze stali szlachetnej, tworzywa ABS, szkła, porcelany, gumy; 
skład: czwartorzędowe związki amoniowe  (np. chlorek didecylodwumetyloamoniowy, chlorek bezyloalkiloamonowy) i aminy, bez aldehydów, fenoli; aktywność nieskażonego roztworu roboczego wynosi min. 7 dni; 
spektrum działania: wirusobójcze (pełne), bakteriobójcze, grzybobójcze i prątkobójcze (zgodnie z normami europejskimi) po max. 15 min.;
przykładowy produkt lub równoważny: Quatrodes Extra</t>
  </si>
  <si>
    <t>1L</t>
  </si>
  <si>
    <t>Preparat alkoholowy 4 kg</t>
  </si>
  <si>
    <t>roztwór do mycia i dezynfekcji blatów, stołów i podłóg oraz do dezynfekcji rąk; działanie bakteriobójcze i grzybobójcze; skład: etanol 96%, propan-2-ol, propan-1-ol;
przykładowy produkt lub równoważny: Line-Antybakteria 96</t>
  </si>
  <si>
    <t>4 kg</t>
  </si>
  <si>
    <t>Uniwersalny płyn dezynfekujący do rąk, powierzchni i sprzętu.</t>
  </si>
  <si>
    <t>roztwór do mycia i dezynfekcji blatów, stołów i podłóg oraz do dezynfekcji rąk, działanie bakteriobójcze i grzybobójcze; skład:etanol 70%, propan-2-ol, propan-1-ol
przykładowy produkt lub równoważny: Line-Antybakteria 70</t>
  </si>
  <si>
    <t>Alkoholowy preparat do higienicznej i chirurgicznej dezynfekcji rąk</t>
  </si>
  <si>
    <t>produkt zawierający min. 70% etanolu lub mieszaniny etanolu i izopropanolu, o właściwościach bakteriobójczych, prątkobójczych, wirusobójczych (pełne działanie) i grzybobójczych; higieniczna dezynfekcja rąk (zgodnie z EN 1500) max. 30 sekund, działanie dezynfekujące przedłużone do 3 godzin, nie zawiera barwników i substancji zapachowych, może być stosowany przez alergików, przebadany pod względem dermatologicznym, zawiera substancje nawilżające lub natłuszczające (np. glicerynę), które zapobiegają wysuszaniu skóry (dobrze tolerowany przez skórę nawet przy częstym stosowaniu);
przykładowy preparat lub równoważny: Velodes Gel, Sterillhand gel</t>
  </si>
  <si>
    <t>500 ml z pompką dozującą</t>
  </si>
  <si>
    <t>Spirytus medyczny 96%</t>
  </si>
  <si>
    <t xml:space="preserve">skład: alkohol etylowy 96%, 0,5 % chlorheksydyny; do czyszczenia i mycia wszelkich powierzchni zmywalnych odpornych na działanie alkoholi; </t>
  </si>
  <si>
    <t xml:space="preserve">NIE </t>
  </si>
  <si>
    <t>5L</t>
  </si>
  <si>
    <t>Spirytus medyczny 70%</t>
  </si>
  <si>
    <t>skład: alkohol etylowy 70%, 0,5 % chlorheksydyny; do czyszczenia i mycia wszelkich powierzchni zmywalnych odpornych na działanie alkoholi, data ważności produktu - min. 2 lata od daty dostawy;</t>
  </si>
  <si>
    <t>NIE</t>
  </si>
  <si>
    <t>Chusteczki alkoholowe do dezynfekcji powierzchni</t>
  </si>
  <si>
    <t>chusteczki nasączone preparatem na bazie alkoholu przeznaczone do szybkiej dezynfekcji powierzchni i sprzętu medycznego, substancja aktywna: etanol, izopropanol, czwartorzędowe sole amoniowe;
spektrum działania: bakterie, prątki, grzyby, wszystkie wirusy osłonkowe (łącznie z HBV, HCV, HIV), czas działania max. 5 min.;
przykładowy preparat lub równoważny: Velox wipes alko</t>
  </si>
  <si>
    <t>100 szt.</t>
  </si>
  <si>
    <t>Chusteczki bezalkoholowe do dezynfekcji powierzchni</t>
  </si>
  <si>
    <t>chusteczki do dezynfekcji i mycia sprzętu medycznego, przeznaczone do stosowania na wszystkich powierzchniach nieodpornych na działanie alkoholi (przedmiotów z akrylu i pleksi), substancja aktywna: chlorek didecylodimetyloamoniowy lub inne czwartorzędowe sole amoniowe;
działanie bakterio-, prątko- i grzybobójcze, ograniczone działanie wirusobójcze po max. 10 min; 
przykładowy preparat lub równoważny: Velox wipes NA</t>
  </si>
  <si>
    <t>Gaziki do odkażania skóry</t>
  </si>
  <si>
    <t>gazik dwuwarstwowy do oczyszczalnia i dezynfekcji skóry przed iniekcją, zabiegiem, dezynfekcji sprzętu i przyrządów, gaziki jałowe nasączone 70% alkoholem izopropylowym;
przykładowy produkt lub równoważny: Alkoclean</t>
  </si>
  <si>
    <t>Preparat do dezynfekcji powierzchni na bazie alkoholi i nadtlenku wodoru o działaniu sporobójczym</t>
  </si>
  <si>
    <t xml:space="preserve">preparat sporobójczy do dezynfekcji i mycia małych powierzchni nieinwazyjnych wyrobów medycznych w miejscach wysokiego ryzyka; 
spektrum działania: sporobójcze (C.difficile, B.subtilis) po max 30 min, grzybobójcze pełne wirusobójcze, bakteriobójcze po max. 1 min, prątkobójcze po max. 3 min.
skład: etanol, propan-2-ol, nadtlenek wodoru; preparat niezawierający adehydów i fenoli;
przykładowy produkt lub równoważny: Velox® Oxy ETA </t>
  </si>
  <si>
    <t>Środek do mycia i dezynfekcji powierzchni</t>
  </si>
  <si>
    <t xml:space="preserve">1L </t>
  </si>
  <si>
    <t>Wartość jednostkowa netto 
[PLN]</t>
  </si>
  <si>
    <t>Wartość netto (cena
jednostkowa x ilość)
[PLN]</t>
  </si>
  <si>
    <t>Wartość VAT
[PLN]</t>
  </si>
  <si>
    <t>Wartość brutto (cena jednostkowa x ilość + VAT)
[PLN]</t>
  </si>
  <si>
    <t>Stawka VAT 
[%]</t>
  </si>
  <si>
    <t>Oferowany produkt
[Producent, nr katalogowy]</t>
  </si>
  <si>
    <r>
      <t xml:space="preserve">Wymagania: 
1) Maksymalny czas realizacji zamówienia: </t>
    </r>
    <r>
      <rPr>
        <b/>
        <sz val="14"/>
        <color theme="1"/>
        <rFont val="Verdana"/>
        <family val="2"/>
        <charset val="238"/>
      </rPr>
      <t>10 dni roboczych</t>
    </r>
    <r>
      <rPr>
        <sz val="14"/>
        <color theme="1"/>
        <rFont val="Verdana"/>
        <family val="2"/>
        <charset val="238"/>
      </rPr>
      <t xml:space="preserve">
2) Konieczność dołączenia </t>
    </r>
    <r>
      <rPr>
        <b/>
        <sz val="14"/>
        <color theme="1"/>
        <rFont val="Verdana"/>
        <family val="2"/>
        <charset val="238"/>
      </rPr>
      <t>karty charakterystki produktu</t>
    </r>
    <r>
      <rPr>
        <sz val="14"/>
        <color theme="1"/>
        <rFont val="Verdana"/>
        <family val="2"/>
        <charset val="238"/>
      </rPr>
      <t xml:space="preserve">.
3) Data ważności produktu - nie mniej niż </t>
    </r>
    <r>
      <rPr>
        <u/>
        <sz val="14"/>
        <color theme="1"/>
        <rFont val="Verdana"/>
        <family val="2"/>
        <charset val="238"/>
      </rPr>
      <t>80% okresu ważności</t>
    </r>
    <r>
      <rPr>
        <sz val="14"/>
        <color theme="1"/>
        <rFont val="Verdana"/>
        <family val="2"/>
        <charset val="238"/>
      </rPr>
      <t xml:space="preserve"> zadeklarowanego przez producenta.</t>
    </r>
  </si>
  <si>
    <t>preparat do jednoczesnego mycia i dezynfekcji powierzchni, niewymagający spłukiwania; skład: alkohole i czwartorzędowe związki amoniowe; aktywność roztworu roboczego min. 4 tygodnie;
spektrum działania: działanie bakteriobójcze, drożdżakobójcze oraz wirusobójcze wobec HIV, HBV, HCV, Vaccinia, Rota, 
przykładowy produkt lub równoważny: Lysoformin Rapid</t>
  </si>
  <si>
    <t>Nazwa postępowania: Zawarcie umowy ramowej na sukcesywny zakup środków do dezynfekcji i sterylizacji</t>
  </si>
  <si>
    <r>
      <t>Załącznik nr 1</t>
    </r>
    <r>
      <rPr>
        <sz val="16"/>
        <color theme="1"/>
        <rFont val="Verdana"/>
        <family val="2"/>
        <charset val="238"/>
      </rPr>
      <t xml:space="preserve"> do Zapytania Ofertowego - </t>
    </r>
    <r>
      <rPr>
        <b/>
        <sz val="16"/>
        <color theme="1"/>
        <rFont val="Verdana"/>
        <family val="2"/>
        <charset val="238"/>
      </rPr>
      <t xml:space="preserve">OPZ
</t>
    </r>
    <r>
      <rPr>
        <sz val="16"/>
        <color theme="1"/>
        <rFont val="Verdana"/>
        <family val="2"/>
        <charset val="238"/>
      </rPr>
      <t>Sprawa nr:</t>
    </r>
    <r>
      <rPr>
        <b/>
        <sz val="16"/>
        <color theme="1"/>
        <rFont val="Verdana"/>
        <family val="2"/>
        <charset val="238"/>
      </rPr>
      <t xml:space="preserve"> DZ.272.630.2026</t>
    </r>
  </si>
  <si>
    <t>1) Oświadczam, że złożona przeze mnie oferta zawiera w sobie wszelkie dodatkowe koszty realizacji zlecenia tj. koszty transportu, pakunku etc.
2) Oświadczam, że złożona przeze mnie oferta jest pod każdym względem zgodna z powyższym opisem oraz wymaganiami zawartymi w nagłówku.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</si>
</sst>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i/>
      <u/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name val="Verdana"/>
      <family val="2"/>
      <charset val="238"/>
    </font>
    <font>
      <sz val="16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u/>
      <sz val="14"/>
      <color theme="1"/>
      <name val="Verdana"/>
      <family val="2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9" fontId="0" fillId="0" borderId="0" xfId="3" applyFont="1"/>
    <xf numFmtId="0" fontId="5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44" fontId="5" fillId="2" borderId="0" xfId="2" applyFont="1" applyFill="1" applyAlignment="1" applyProtection="1">
      <alignment horizontal="center" vertical="center" wrapText="1"/>
      <protection hidden="1"/>
    </xf>
    <xf numFmtId="9" fontId="5" fillId="2" borderId="0" xfId="3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9" fillId="2" borderId="0" xfId="0" applyFont="1" applyFill="1" applyProtection="1">
      <protection hidden="1"/>
    </xf>
    <xf numFmtId="44" fontId="8" fillId="0" borderId="0" xfId="2" applyFont="1" applyFill="1" applyBorder="1" applyAlignment="1" applyProtection="1">
      <alignment horizontal="center" vertical="center" wrapText="1"/>
    </xf>
    <xf numFmtId="9" fontId="8" fillId="0" borderId="0" xfId="3" applyFont="1" applyFill="1" applyBorder="1" applyAlignment="1" applyProtection="1">
      <alignment horizontal="center" vertical="center" wrapText="1"/>
    </xf>
    <xf numFmtId="0" fontId="9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4" fontId="5" fillId="2" borderId="0" xfId="2" applyFont="1" applyFill="1" applyAlignment="1" applyProtection="1">
      <alignment horizontal="center" wrapText="1"/>
      <protection hidden="1"/>
    </xf>
    <xf numFmtId="0" fontId="9" fillId="2" borderId="0" xfId="0" applyFont="1" applyFill="1" applyAlignment="1" applyProtection="1">
      <protection hidden="1"/>
    </xf>
    <xf numFmtId="0" fontId="9" fillId="0" borderId="0" xfId="0" applyFont="1" applyAlignment="1" applyProtection="1">
      <alignment horizontal="center" vertical="center" wrapText="1"/>
      <protection locked="0"/>
    </xf>
    <xf numFmtId="44" fontId="9" fillId="0" borderId="0" xfId="2" applyFont="1" applyFill="1" applyBorder="1" applyAlignment="1" applyProtection="1">
      <alignment horizontal="center" vertical="center" wrapText="1"/>
      <protection locked="0"/>
    </xf>
    <xf numFmtId="44" fontId="9" fillId="0" borderId="0" xfId="2" applyFont="1" applyFill="1" applyBorder="1" applyAlignment="1" applyProtection="1">
      <alignment horizontal="center" vertical="center" wrapText="1"/>
    </xf>
    <xf numFmtId="9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protection hidden="1"/>
    </xf>
    <xf numFmtId="0" fontId="15" fillId="2" borderId="0" xfId="0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5" fillId="2" borderId="7" xfId="0" applyFont="1" applyFill="1" applyBorder="1" applyAlignment="1" applyProtection="1">
      <alignment horizontal="center"/>
      <protection hidden="1"/>
    </xf>
    <xf numFmtId="0" fontId="5" fillId="4" borderId="15" xfId="0" applyFont="1" applyFill="1" applyBorder="1" applyAlignment="1" applyProtection="1">
      <alignment horizontal="center"/>
      <protection hidden="1"/>
    </xf>
    <xf numFmtId="0" fontId="5" fillId="4" borderId="17" xfId="0" applyFont="1" applyFill="1" applyBorder="1" applyAlignment="1" applyProtection="1">
      <alignment horizontal="center"/>
      <protection hidden="1"/>
    </xf>
    <xf numFmtId="0" fontId="5" fillId="4" borderId="16" xfId="0" applyFont="1" applyFill="1" applyBorder="1" applyAlignment="1" applyProtection="1">
      <alignment horizontal="center"/>
      <protection hidden="1"/>
    </xf>
    <xf numFmtId="0" fontId="16" fillId="4" borderId="12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6" fillId="4" borderId="0" xfId="0" applyFont="1" applyFill="1" applyBorder="1" applyAlignment="1" applyProtection="1">
      <alignment horizontal="right" vertical="top" wrapText="1"/>
    </xf>
    <xf numFmtId="0" fontId="6" fillId="4" borderId="11" xfId="0" applyFont="1" applyFill="1" applyBorder="1" applyAlignment="1" applyProtection="1">
      <alignment horizontal="right" vertical="top" wrapText="1"/>
    </xf>
    <xf numFmtId="0" fontId="12" fillId="4" borderId="10" xfId="0" applyFont="1" applyFill="1" applyBorder="1" applyAlignment="1" applyProtection="1">
      <alignment horizontal="left" vertical="center" wrapText="1"/>
    </xf>
    <xf numFmtId="0" fontId="12" fillId="4" borderId="9" xfId="0" applyFont="1" applyFill="1" applyBorder="1" applyAlignment="1" applyProtection="1">
      <alignment horizontal="left" vertical="center" wrapText="1"/>
    </xf>
    <xf numFmtId="0" fontId="6" fillId="4" borderId="9" xfId="0" applyFont="1" applyFill="1" applyBorder="1" applyAlignment="1" applyProtection="1">
      <alignment horizontal="right" vertical="top" wrapText="1"/>
    </xf>
    <xf numFmtId="0" fontId="6" fillId="4" borderId="8" xfId="0" applyFont="1" applyFill="1" applyBorder="1" applyAlignment="1" applyProtection="1">
      <alignment horizontal="right" vertical="top" wrapText="1"/>
    </xf>
    <xf numFmtId="0" fontId="5" fillId="2" borderId="0" xfId="0" applyFont="1" applyFill="1" applyProtection="1"/>
    <xf numFmtId="0" fontId="10" fillId="4" borderId="0" xfId="0" applyFont="1" applyFill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center" vertical="center" wrapText="1"/>
    </xf>
    <xf numFmtId="44" fontId="8" fillId="4" borderId="0" xfId="0" applyNumberFormat="1" applyFont="1" applyFill="1" applyAlignment="1" applyProtection="1">
      <alignment horizontal="center" vertical="center" wrapText="1"/>
    </xf>
    <xf numFmtId="44" fontId="8" fillId="0" borderId="0" xfId="0" applyNumberFormat="1" applyFont="1" applyAlignment="1" applyProtection="1">
      <alignment horizontal="center" vertical="center" wrapText="1"/>
    </xf>
    <xf numFmtId="9" fontId="8" fillId="4" borderId="0" xfId="0" applyNumberFormat="1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wrapText="1"/>
    </xf>
    <xf numFmtId="0" fontId="3" fillId="3" borderId="2" xfId="0" applyFont="1" applyFill="1" applyBorder="1" applyAlignment="1" applyProtection="1">
      <alignment horizontal="center" wrapText="1"/>
    </xf>
    <xf numFmtId="0" fontId="3" fillId="3" borderId="3" xfId="0" applyFont="1" applyFill="1" applyBorder="1" applyAlignment="1" applyProtection="1">
      <alignment horizontal="center" wrapText="1"/>
    </xf>
    <xf numFmtId="0" fontId="3" fillId="3" borderId="4" xfId="0" applyFont="1" applyFill="1" applyBorder="1" applyAlignment="1" applyProtection="1">
      <alignment horizontal="center" wrapText="1"/>
    </xf>
    <xf numFmtId="0" fontId="3" fillId="3" borderId="5" xfId="0" applyFont="1" applyFill="1" applyBorder="1" applyAlignment="1" applyProtection="1">
      <alignment horizontal="center" wrapText="1"/>
    </xf>
    <xf numFmtId="0" fontId="3" fillId="3" borderId="6" xfId="0" applyFont="1" applyFill="1" applyBorder="1" applyAlignment="1" applyProtection="1">
      <alignment horizontal="center" wrapText="1"/>
    </xf>
  </cellXfs>
  <cellStyles count="4"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48"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1"/>
    </dxf>
    <dxf>
      <font>
        <b/>
        <strike val="0"/>
        <outline val="0"/>
        <shadow val="0"/>
        <u val="none"/>
        <vertAlign val="baseline"/>
        <sz val="11"/>
        <color rgb="FF000000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13" formatCode="0%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name val="Verdana"/>
        <family val="2"/>
        <charset val="238"/>
        <scheme val="none"/>
      </font>
      <alignment textRotation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/>
        <strike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textRotation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textRotation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strike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1"/>
    </dxf>
    <dxf>
      <font>
        <b/>
        <strike val="0"/>
        <outline val="0"/>
        <shadow val="0"/>
        <u val="none"/>
        <vertAlign val="baseline"/>
        <sz val="12"/>
        <color auto="1"/>
        <name val="Verdana"/>
        <family val="2"/>
        <charset val="238"/>
        <scheme val="none"/>
      </font>
      <fill>
        <patternFill patternType="solid">
          <fgColor indexed="64"/>
          <bgColor theme="0"/>
        </patternFill>
      </fill>
      <alignment textRotation="0" justifyLastLine="0" shrinkToFit="0" readingOrder="0"/>
      <protection locked="1"/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0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47"/>
      <tableStyleElement type="headerRow" dxfId="46"/>
      <tableStyleElement type="totalRow" dxfId="45"/>
      <tableStyleElement type="firstColumn" dxfId="44"/>
      <tableStyleElement type="firstRowStripe" dxfId="43"/>
      <tableStyleElement type="secondRowStripe" dxfId="42"/>
    </tableStyle>
    <tableStyle name="STYLOPZ2" pivot="0" count="6" xr9:uid="{5C18B6D6-E9CB-4F5F-9B7F-DA2351BCE07D}">
      <tableStyleElement type="wholeTable" dxfId="41"/>
      <tableStyleElement type="headerRow" dxfId="40"/>
      <tableStyleElement type="totalRow" dxfId="39"/>
      <tableStyleElement type="firstColumn" dxfId="38"/>
      <tableStyleElement type="firstRowStripe" dxfId="37"/>
      <tableStyleElement type="secondRowStripe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4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</xdr:rowOff>
    </xdr:from>
    <xdr:to>
      <xdr:col>6</xdr:col>
      <xdr:colOff>0</xdr:colOff>
      <xdr:row>26</xdr:row>
      <xdr:rowOff>1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5B44DDCB-EF14-1DB1-0119-1D5C97AA8586}"/>
            </a:ext>
          </a:extLst>
        </xdr:cNvPr>
        <xdr:cNvSpPr txBox="1">
          <a:spLocks noChangeArrowheads="1"/>
        </xdr:cNvSpPr>
      </xdr:nvSpPr>
      <xdr:spPr bwMode="auto">
        <a:xfrm>
          <a:off x="401782" y="41466656"/>
          <a:ext cx="15503236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ctr" anchorCtr="0" upright="1">
          <a:noAutofit/>
        </a:bodyPr>
        <a:lstStyle/>
        <a:p>
          <a:pPr algn="l">
            <a:lnSpc>
              <a:spcPct val="150000"/>
            </a:lnSpc>
            <a:spcBef>
              <a:spcPts val="0"/>
            </a:spcBef>
            <a:spcAft>
              <a:spcPts val="300"/>
            </a:spcAft>
            <a:buNone/>
          </a:pPr>
          <a:r>
            <a:rPr lang="pl-PL" sz="14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 </a:t>
          </a:r>
        </a:p>
        <a:p>
          <a:pPr algn="l">
            <a:lnSpc>
              <a:spcPct val="150000"/>
            </a:lnSpc>
            <a:spcBef>
              <a:spcPts val="0"/>
            </a:spcBef>
            <a:spcAft>
              <a:spcPts val="300"/>
            </a:spcAft>
            <a:buNone/>
          </a:pPr>
          <a:r>
            <a:rPr lang="pl-PL" sz="14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71 734 77 77, </a:t>
          </a:r>
        </a:p>
        <a:p>
          <a:pPr algn="l">
            <a:lnSpc>
              <a:spcPct val="150000"/>
            </a:lnSpc>
            <a:spcBef>
              <a:spcPts val="0"/>
            </a:spcBef>
            <a:spcAft>
              <a:spcPts val="300"/>
            </a:spcAft>
            <a:buNone/>
          </a:pPr>
          <a:r>
            <a:rPr lang="pl-PL" sz="14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sekretariat@port.lukasiewicz.gov.pl | NIP: 894 314 05 23, REGON: 386585168 </a:t>
          </a:r>
        </a:p>
        <a:p>
          <a:pPr algn="l">
            <a:lnSpc>
              <a:spcPct val="150000"/>
            </a:lnSpc>
            <a:spcBef>
              <a:spcPts val="0"/>
            </a:spcBef>
            <a:spcAft>
              <a:spcPts val="300"/>
            </a:spcAft>
            <a:buNone/>
          </a:pPr>
          <a:r>
            <a:rPr lang="pl-PL" sz="14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 algn="l">
            <a:lnSpc>
              <a:spcPct val="150000"/>
            </a:lnSpc>
            <a:spcBef>
              <a:spcPts val="0"/>
            </a:spcBef>
            <a:spcAft>
              <a:spcPts val="300"/>
            </a:spcAft>
            <a:buNone/>
          </a:pPr>
          <a:r>
            <a:rPr lang="pl-PL" sz="14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 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1123A-80BC-4417-B4D2-56700F142223}" name="Tabela132" displayName="Tabela132" ref="B6:M22" totalsRowCount="1" headerRowDxfId="5" dataDxfId="3" totalsRowDxfId="4" tableBorderDxfId="35">
  <autoFilter ref="B6:M21" xr:uid="{94EF205A-69AE-457C-82FD-73F08C6AF15E}"/>
  <tableColumns count="12">
    <tableColumn id="1" xr3:uid="{8D17D0B9-74F7-4600-A282-BDF50520122C}" name="Lp." totalsRowLabel="Suma" dataDxfId="26" totalsRowDxfId="25"/>
    <tableColumn id="2" xr3:uid="{E850BCD8-9451-42BF-8674-6DCA412B3333}" name="Przedmiot zamówienia" dataDxfId="24" totalsRowDxfId="23"/>
    <tableColumn id="3" xr3:uid="{7CB587F5-424F-4601-941B-D61690BA0AF1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2" totalsRowDxfId="21"/>
    <tableColumn id="11" xr3:uid="{0EB92380-30DF-47F6-A4DB-470206748CF5}" name="Produkt zarejestrowany jako produkt biobójczy, aktualne pozwolenie na obrót" dataDxfId="20" totalsRowDxfId="19"/>
    <tableColumn id="4" xr3:uid="{0B02D9F9-0963-4128-A2C1-3404EDE7D3BD}" name="Jednostka miary" dataDxfId="18" totalsRowDxfId="17"/>
    <tableColumn id="5" xr3:uid="{53736BC2-2F1E-49DE-ACEF-974E9D456EF7}" name=" Szacowana ilość zakupu" dataDxfId="16" totalsRowDxfId="15"/>
    <tableColumn id="12" xr3:uid="{1D93A2C5-C3CD-43B9-8887-6765DD32FE1C}" name="Oferowany produkt_x000a_[Producent, nr katalogowy]" dataDxfId="2" totalsRowDxfId="14"/>
    <tableColumn id="6" xr3:uid="{C3CC3F24-14B9-4805-829B-1A4E0DDDDA7F}" name="Wartość jednostkowa netto _x000a_[PLN]" dataDxfId="1" totalsRowDxfId="13" dataCellStyle="Walutowy"/>
    <tableColumn id="7" xr3:uid="{E606952A-5444-4673-972B-B52FCC5E6DBC}" name="Wartość netto (cena_x000a_jednostkowa x ilość)_x000a_[PLN]" totalsRowFunction="sum" dataDxfId="12" totalsRowDxfId="11" dataCellStyle="Walutowy">
      <calculatedColumnFormula>ROUND(G7*I7,2)</calculatedColumnFormula>
    </tableColumn>
    <tableColumn id="8" xr3:uid="{2AFE136A-CD3B-4871-AD54-A0A9479AB547}" name="Stawka VAT _x000a_[%]" dataDxfId="0" totalsRowDxfId="10" dataCellStyle="Procentowy"/>
    <tableColumn id="9" xr3:uid="{44783D1D-3F99-4127-9AF3-C064AB63748F}" name="Wartość VAT_x000a_[PLN]" totalsRowFunction="sum" dataDxfId="9" totalsRowDxfId="8" dataCellStyle="Walutowy">
      <calculatedColumnFormula>J7*K7</calculatedColumnFormula>
    </tableColumn>
    <tableColumn id="10" xr3:uid="{AED4082D-D51D-4E29-B107-A376860DE692}" name="Wartość brutto (cena jednostkowa x ilość + VAT)_x000a_[PLN]" totalsRowFunction="sum" dataDxfId="7" totalsRowDxfId="6" dataCellStyle="Walutowy">
      <calculatedColumnFormula>J7+L7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A4" sqref="A1:A4"/>
    </sheetView>
  </sheetViews>
  <sheetFormatPr defaultRowHeight="14.4" x14ac:dyDescent="0.3"/>
  <sheetData>
    <row r="1" spans="1:1" x14ac:dyDescent="0.3">
      <c r="A1" s="1">
        <v>0</v>
      </c>
    </row>
    <row r="2" spans="1:1" x14ac:dyDescent="0.3">
      <c r="A2" s="1">
        <v>0.05</v>
      </c>
    </row>
    <row r="3" spans="1:1" x14ac:dyDescent="0.3">
      <c r="A3" s="1">
        <v>0.08</v>
      </c>
    </row>
    <row r="4" spans="1:1" x14ac:dyDescent="0.3">
      <c r="A4" s="1">
        <v>0.23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845-F32F-4A24-8AD1-75262F62C509}">
  <sheetPr>
    <tabColor theme="7" tint="0.39997558519241921"/>
    <pageSetUpPr fitToPage="1"/>
  </sheetPr>
  <dimension ref="A1:N33"/>
  <sheetViews>
    <sheetView tabSelected="1" topLeftCell="A15" zoomScale="55" zoomScaleNormal="55" workbookViewId="0">
      <selection activeCell="G19" sqref="G19"/>
    </sheetView>
  </sheetViews>
  <sheetFormatPr defaultColWidth="0" defaultRowHeight="0" customHeight="1" zeroHeight="1" x14ac:dyDescent="0.25"/>
  <cols>
    <col min="1" max="1" width="5.77734375" style="11" customWidth="1"/>
    <col min="2" max="2" width="25.77734375" style="12" customWidth="1"/>
    <col min="3" max="3" width="45.109375" style="12" customWidth="1"/>
    <col min="4" max="4" width="101.21875" style="12" customWidth="1"/>
    <col min="5" max="5" width="24.88671875" style="12" bestFit="1" customWidth="1"/>
    <col min="6" max="6" width="29" style="12" bestFit="1" customWidth="1"/>
    <col min="7" max="7" width="20.33203125" style="12" customWidth="1"/>
    <col min="8" max="8" width="40" style="3" bestFit="1" customWidth="1"/>
    <col min="9" max="10" width="31" style="4" customWidth="1"/>
    <col min="11" max="11" width="21.33203125" style="5" bestFit="1" customWidth="1"/>
    <col min="12" max="13" width="31" style="4" customWidth="1"/>
    <col min="14" max="14" width="5.77734375" style="2" customWidth="1"/>
    <col min="15" max="16384" width="9.109375" style="11" hidden="1"/>
  </cols>
  <sheetData>
    <row r="1" spans="1:14" s="2" customFormat="1" ht="27" customHeight="1" x14ac:dyDescent="0.25">
      <c r="B1" s="3"/>
      <c r="C1" s="3"/>
      <c r="D1" s="3"/>
      <c r="E1" s="3"/>
      <c r="F1" s="3"/>
      <c r="G1" s="3"/>
      <c r="H1" s="3"/>
      <c r="I1" s="4"/>
      <c r="J1" s="4"/>
      <c r="K1" s="5"/>
      <c r="L1" s="4"/>
      <c r="M1" s="4"/>
    </row>
    <row r="2" spans="1:14" s="2" customFormat="1" ht="19.8" customHeight="1" x14ac:dyDescent="0.25">
      <c r="B2" s="23" t="e" vm="1">
        <v>#VALUE!</v>
      </c>
      <c r="C2" s="26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4" s="2" customFormat="1" ht="36" customHeight="1" x14ac:dyDescent="0.25">
      <c r="B3" s="24"/>
      <c r="C3" s="29" t="s">
        <v>57</v>
      </c>
      <c r="D3" s="30"/>
      <c r="E3" s="30"/>
      <c r="F3" s="30"/>
      <c r="G3" s="30"/>
      <c r="H3" s="30"/>
      <c r="I3" s="30"/>
      <c r="J3" s="30"/>
      <c r="K3" s="31" t="s">
        <v>58</v>
      </c>
      <c r="L3" s="31"/>
      <c r="M3" s="32"/>
    </row>
    <row r="4" spans="1:14" s="2" customFormat="1" ht="96" customHeight="1" x14ac:dyDescent="0.25">
      <c r="B4" s="25"/>
      <c r="C4" s="33" t="s">
        <v>55</v>
      </c>
      <c r="D4" s="34"/>
      <c r="E4" s="34"/>
      <c r="F4" s="34"/>
      <c r="G4" s="34"/>
      <c r="H4" s="34"/>
      <c r="I4" s="34"/>
      <c r="J4" s="34"/>
      <c r="K4" s="35"/>
      <c r="L4" s="35"/>
      <c r="M4" s="36"/>
    </row>
    <row r="5" spans="1:14" s="2" customFormat="1" ht="13.8" x14ac:dyDescent="0.25">
      <c r="B5" s="6"/>
      <c r="C5" s="6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10" customFormat="1" ht="109.5" customHeight="1" x14ac:dyDescent="0.3">
      <c r="A6" s="7"/>
      <c r="B6" s="38" t="s">
        <v>0</v>
      </c>
      <c r="C6" s="38" t="s">
        <v>1</v>
      </c>
      <c r="D6" s="38" t="s">
        <v>2</v>
      </c>
      <c r="E6" s="38" t="s">
        <v>7</v>
      </c>
      <c r="F6" s="38" t="s">
        <v>3</v>
      </c>
      <c r="G6" s="38" t="s">
        <v>4</v>
      </c>
      <c r="H6" s="39" t="s">
        <v>54</v>
      </c>
      <c r="I6" s="8" t="s">
        <v>49</v>
      </c>
      <c r="J6" s="8" t="s">
        <v>50</v>
      </c>
      <c r="K6" s="9" t="s">
        <v>53</v>
      </c>
      <c r="L6" s="8" t="s">
        <v>51</v>
      </c>
      <c r="M6" s="8" t="s">
        <v>52</v>
      </c>
      <c r="N6" s="7"/>
    </row>
    <row r="7" spans="1:14" s="19" customFormat="1" ht="195.6" customHeight="1" x14ac:dyDescent="0.3">
      <c r="A7" s="14"/>
      <c r="B7" s="22">
        <v>1</v>
      </c>
      <c r="C7" s="20" t="s">
        <v>8</v>
      </c>
      <c r="D7" s="20" t="s">
        <v>9</v>
      </c>
      <c r="E7" s="21" t="s">
        <v>10</v>
      </c>
      <c r="F7" s="21" t="s">
        <v>11</v>
      </c>
      <c r="G7" s="22">
        <v>100</v>
      </c>
      <c r="H7" s="15"/>
      <c r="I7" s="16"/>
      <c r="J7" s="17">
        <f>ROUND(G7*I7,2)</f>
        <v>0</v>
      </c>
      <c r="K7" s="18"/>
      <c r="L7" s="17">
        <f>J7*K7</f>
        <v>0</v>
      </c>
      <c r="M7" s="17">
        <f>J7+L7</f>
        <v>0</v>
      </c>
      <c r="N7" s="14"/>
    </row>
    <row r="8" spans="1:14" s="19" customFormat="1" ht="195.6" customHeight="1" x14ac:dyDescent="0.3">
      <c r="A8" s="14"/>
      <c r="B8" s="22">
        <v>2</v>
      </c>
      <c r="C8" s="20" t="s">
        <v>12</v>
      </c>
      <c r="D8" s="20" t="s">
        <v>9</v>
      </c>
      <c r="E8" s="21" t="s">
        <v>10</v>
      </c>
      <c r="F8" s="21" t="s">
        <v>13</v>
      </c>
      <c r="G8" s="22">
        <v>40</v>
      </c>
      <c r="H8" s="15"/>
      <c r="I8" s="16"/>
      <c r="J8" s="17">
        <f>ROUND(G8*I8,2)</f>
        <v>0</v>
      </c>
      <c r="K8" s="18"/>
      <c r="L8" s="17">
        <f>J8*K8</f>
        <v>0</v>
      </c>
      <c r="M8" s="17">
        <f>J8+L8</f>
        <v>0</v>
      </c>
      <c r="N8" s="14"/>
    </row>
    <row r="9" spans="1:14" s="19" customFormat="1" ht="195.6" customHeight="1" x14ac:dyDescent="0.3">
      <c r="A9" s="14"/>
      <c r="B9" s="22">
        <v>3</v>
      </c>
      <c r="C9" s="20" t="s">
        <v>14</v>
      </c>
      <c r="D9" s="20" t="s">
        <v>15</v>
      </c>
      <c r="E9" s="21" t="s">
        <v>10</v>
      </c>
      <c r="F9" s="21" t="s">
        <v>16</v>
      </c>
      <c r="G9" s="22">
        <v>50</v>
      </c>
      <c r="H9" s="15"/>
      <c r="I9" s="16"/>
      <c r="J9" s="17">
        <f>ROUND(G9*I9,2)</f>
        <v>0</v>
      </c>
      <c r="K9" s="18"/>
      <c r="L9" s="17">
        <f>J9*K9</f>
        <v>0</v>
      </c>
      <c r="M9" s="17">
        <f>J9+L9</f>
        <v>0</v>
      </c>
      <c r="N9" s="14"/>
    </row>
    <row r="10" spans="1:14" s="19" customFormat="1" ht="195.6" customHeight="1" x14ac:dyDescent="0.3">
      <c r="A10" s="14"/>
      <c r="B10" s="22">
        <v>4</v>
      </c>
      <c r="C10" s="20" t="s">
        <v>17</v>
      </c>
      <c r="D10" s="20" t="s">
        <v>18</v>
      </c>
      <c r="E10" s="21" t="s">
        <v>10</v>
      </c>
      <c r="F10" s="21" t="s">
        <v>19</v>
      </c>
      <c r="G10" s="22">
        <v>10</v>
      </c>
      <c r="H10" s="15"/>
      <c r="I10" s="16"/>
      <c r="J10" s="17">
        <f>ROUND(G10*I10,2)</f>
        <v>0</v>
      </c>
      <c r="K10" s="18"/>
      <c r="L10" s="17">
        <f>J10*K10</f>
        <v>0</v>
      </c>
      <c r="M10" s="17">
        <f>J10+L10</f>
        <v>0</v>
      </c>
      <c r="N10" s="14"/>
    </row>
    <row r="11" spans="1:14" s="19" customFormat="1" ht="195.6" customHeight="1" x14ac:dyDescent="0.3">
      <c r="A11" s="14"/>
      <c r="B11" s="22">
        <v>5</v>
      </c>
      <c r="C11" s="20" t="s">
        <v>20</v>
      </c>
      <c r="D11" s="20" t="s">
        <v>21</v>
      </c>
      <c r="E11" s="21" t="s">
        <v>10</v>
      </c>
      <c r="F11" s="21" t="s">
        <v>22</v>
      </c>
      <c r="G11" s="22">
        <v>50</v>
      </c>
      <c r="H11" s="15"/>
      <c r="I11" s="16"/>
      <c r="J11" s="17">
        <f>ROUND(G11*I11,2)</f>
        <v>0</v>
      </c>
      <c r="K11" s="18"/>
      <c r="L11" s="17">
        <f>J11*K11</f>
        <v>0</v>
      </c>
      <c r="M11" s="17">
        <f>J11+L11</f>
        <v>0</v>
      </c>
      <c r="N11" s="14"/>
    </row>
    <row r="12" spans="1:14" s="19" customFormat="1" ht="195.6" customHeight="1" x14ac:dyDescent="0.3">
      <c r="A12" s="14"/>
      <c r="B12" s="22">
        <v>6</v>
      </c>
      <c r="C12" s="20" t="s">
        <v>23</v>
      </c>
      <c r="D12" s="20" t="s">
        <v>24</v>
      </c>
      <c r="E12" s="21" t="s">
        <v>10</v>
      </c>
      <c r="F12" s="21" t="s">
        <v>25</v>
      </c>
      <c r="G12" s="22">
        <v>15</v>
      </c>
      <c r="H12" s="15"/>
      <c r="I12" s="16"/>
      <c r="J12" s="17">
        <f>ROUND(G12*I12,2)</f>
        <v>0</v>
      </c>
      <c r="K12" s="18"/>
      <c r="L12" s="17">
        <f>J12*K12</f>
        <v>0</v>
      </c>
      <c r="M12" s="17">
        <f>J12+L12</f>
        <v>0</v>
      </c>
      <c r="N12" s="14"/>
    </row>
    <row r="13" spans="1:14" s="19" customFormat="1" ht="195.6" customHeight="1" x14ac:dyDescent="0.3">
      <c r="A13" s="14"/>
      <c r="B13" s="22">
        <v>7</v>
      </c>
      <c r="C13" s="20" t="s">
        <v>26</v>
      </c>
      <c r="D13" s="20" t="s">
        <v>27</v>
      </c>
      <c r="E13" s="21" t="s">
        <v>10</v>
      </c>
      <c r="F13" s="21" t="s">
        <v>11</v>
      </c>
      <c r="G13" s="22">
        <v>40</v>
      </c>
      <c r="H13" s="15"/>
      <c r="I13" s="16"/>
      <c r="J13" s="17">
        <f>ROUND(G13*I13,2)</f>
        <v>0</v>
      </c>
      <c r="K13" s="18"/>
      <c r="L13" s="17">
        <f>J13*K13</f>
        <v>0</v>
      </c>
      <c r="M13" s="17">
        <f>J13+L13</f>
        <v>0</v>
      </c>
      <c r="N13" s="14"/>
    </row>
    <row r="14" spans="1:14" s="19" customFormat="1" ht="195.6" customHeight="1" x14ac:dyDescent="0.3">
      <c r="A14" s="14"/>
      <c r="B14" s="22">
        <v>8</v>
      </c>
      <c r="C14" s="20" t="s">
        <v>28</v>
      </c>
      <c r="D14" s="20" t="s">
        <v>29</v>
      </c>
      <c r="E14" s="21" t="s">
        <v>10</v>
      </c>
      <c r="F14" s="21" t="s">
        <v>30</v>
      </c>
      <c r="G14" s="22">
        <v>80</v>
      </c>
      <c r="H14" s="15"/>
      <c r="I14" s="16"/>
      <c r="J14" s="17">
        <f>ROUND(G14*I14,2)</f>
        <v>0</v>
      </c>
      <c r="K14" s="18"/>
      <c r="L14" s="17">
        <f>J14*K14</f>
        <v>0</v>
      </c>
      <c r="M14" s="17">
        <f>J14+L14</f>
        <v>0</v>
      </c>
      <c r="N14" s="14"/>
    </row>
    <row r="15" spans="1:14" s="19" customFormat="1" ht="195.6" customHeight="1" x14ac:dyDescent="0.3">
      <c r="A15" s="14"/>
      <c r="B15" s="22">
        <v>9</v>
      </c>
      <c r="C15" s="20" t="s">
        <v>31</v>
      </c>
      <c r="D15" s="20" t="s">
        <v>32</v>
      </c>
      <c r="E15" s="21" t="s">
        <v>33</v>
      </c>
      <c r="F15" s="21" t="s">
        <v>34</v>
      </c>
      <c r="G15" s="22">
        <v>40</v>
      </c>
      <c r="H15" s="15"/>
      <c r="I15" s="16"/>
      <c r="J15" s="17">
        <f>ROUND(G15*I15,2)</f>
        <v>0</v>
      </c>
      <c r="K15" s="18"/>
      <c r="L15" s="17">
        <f>J15*K15</f>
        <v>0</v>
      </c>
      <c r="M15" s="17">
        <f>J15+L15</f>
        <v>0</v>
      </c>
      <c r="N15" s="14"/>
    </row>
    <row r="16" spans="1:14" s="19" customFormat="1" ht="195.6" customHeight="1" x14ac:dyDescent="0.3">
      <c r="A16" s="14"/>
      <c r="B16" s="22">
        <v>10</v>
      </c>
      <c r="C16" s="20" t="s">
        <v>35</v>
      </c>
      <c r="D16" s="20" t="s">
        <v>36</v>
      </c>
      <c r="E16" s="21" t="s">
        <v>37</v>
      </c>
      <c r="F16" s="21" t="s">
        <v>34</v>
      </c>
      <c r="G16" s="22">
        <v>100</v>
      </c>
      <c r="H16" s="15"/>
      <c r="I16" s="16"/>
      <c r="J16" s="17">
        <f>ROUND(G16*I16,2)</f>
        <v>0</v>
      </c>
      <c r="K16" s="18"/>
      <c r="L16" s="17">
        <f>J16*K16</f>
        <v>0</v>
      </c>
      <c r="M16" s="17">
        <f>J16+L16</f>
        <v>0</v>
      </c>
      <c r="N16" s="14"/>
    </row>
    <row r="17" spans="1:14" s="19" customFormat="1" ht="195.6" customHeight="1" x14ac:dyDescent="0.3">
      <c r="A17" s="14"/>
      <c r="B17" s="22">
        <v>11</v>
      </c>
      <c r="C17" s="20" t="s">
        <v>38</v>
      </c>
      <c r="D17" s="20" t="s">
        <v>39</v>
      </c>
      <c r="E17" s="21" t="s">
        <v>10</v>
      </c>
      <c r="F17" s="21" t="s">
        <v>40</v>
      </c>
      <c r="G17" s="22">
        <v>40</v>
      </c>
      <c r="H17" s="15"/>
      <c r="I17" s="16"/>
      <c r="J17" s="17">
        <f>ROUND(G17*I17,2)</f>
        <v>0</v>
      </c>
      <c r="K17" s="18"/>
      <c r="L17" s="17">
        <f>J17*K17</f>
        <v>0</v>
      </c>
      <c r="M17" s="17">
        <f>J17+L17</f>
        <v>0</v>
      </c>
      <c r="N17" s="14"/>
    </row>
    <row r="18" spans="1:14" s="19" customFormat="1" ht="195.6" customHeight="1" x14ac:dyDescent="0.3">
      <c r="A18" s="14"/>
      <c r="B18" s="22">
        <v>12</v>
      </c>
      <c r="C18" s="20" t="s">
        <v>41</v>
      </c>
      <c r="D18" s="20" t="s">
        <v>42</v>
      </c>
      <c r="E18" s="21" t="s">
        <v>10</v>
      </c>
      <c r="F18" s="21" t="s">
        <v>40</v>
      </c>
      <c r="G18" s="22">
        <v>10</v>
      </c>
      <c r="H18" s="15"/>
      <c r="I18" s="16"/>
      <c r="J18" s="17">
        <f>ROUND(G18*I18,2)</f>
        <v>0</v>
      </c>
      <c r="K18" s="18"/>
      <c r="L18" s="17">
        <f>J18*K18</f>
        <v>0</v>
      </c>
      <c r="M18" s="17">
        <f>J18+L18</f>
        <v>0</v>
      </c>
      <c r="N18" s="14"/>
    </row>
    <row r="19" spans="1:14" s="19" customFormat="1" ht="195.6" customHeight="1" x14ac:dyDescent="0.3">
      <c r="A19" s="14"/>
      <c r="B19" s="22">
        <v>13</v>
      </c>
      <c r="C19" s="20" t="s">
        <v>43</v>
      </c>
      <c r="D19" s="20" t="s">
        <v>44</v>
      </c>
      <c r="E19" s="21" t="s">
        <v>37</v>
      </c>
      <c r="F19" s="21" t="s">
        <v>40</v>
      </c>
      <c r="G19" s="22">
        <v>20</v>
      </c>
      <c r="H19" s="15"/>
      <c r="I19" s="16"/>
      <c r="J19" s="17">
        <f>ROUND(G19*I19,2)</f>
        <v>0</v>
      </c>
      <c r="K19" s="18"/>
      <c r="L19" s="17">
        <f>J19*K19</f>
        <v>0</v>
      </c>
      <c r="M19" s="17">
        <f>J19+L19</f>
        <v>0</v>
      </c>
      <c r="N19" s="14"/>
    </row>
    <row r="20" spans="1:14" s="19" customFormat="1" ht="195.6" customHeight="1" x14ac:dyDescent="0.3">
      <c r="A20" s="14"/>
      <c r="B20" s="22">
        <v>14</v>
      </c>
      <c r="C20" s="20" t="s">
        <v>45</v>
      </c>
      <c r="D20" s="20" t="s">
        <v>46</v>
      </c>
      <c r="E20" s="21" t="s">
        <v>10</v>
      </c>
      <c r="F20" s="21" t="s">
        <v>11</v>
      </c>
      <c r="G20" s="22">
        <v>5</v>
      </c>
      <c r="H20" s="15"/>
      <c r="I20" s="16"/>
      <c r="J20" s="17">
        <f>ROUND(G20*I20,2)</f>
        <v>0</v>
      </c>
      <c r="K20" s="18"/>
      <c r="L20" s="17">
        <f>J20*K20</f>
        <v>0</v>
      </c>
      <c r="M20" s="17">
        <f>J20+L20</f>
        <v>0</v>
      </c>
      <c r="N20" s="14"/>
    </row>
    <row r="21" spans="1:14" s="19" customFormat="1" ht="195.6" customHeight="1" x14ac:dyDescent="0.3">
      <c r="A21" s="14"/>
      <c r="B21" s="22">
        <v>15</v>
      </c>
      <c r="C21" s="20" t="s">
        <v>47</v>
      </c>
      <c r="D21" s="20" t="s">
        <v>56</v>
      </c>
      <c r="E21" s="21" t="s">
        <v>10</v>
      </c>
      <c r="F21" s="21" t="s">
        <v>48</v>
      </c>
      <c r="G21" s="22">
        <v>20</v>
      </c>
      <c r="H21" s="15"/>
      <c r="I21" s="16"/>
      <c r="J21" s="17">
        <f>ROUND(G21*I21,2)</f>
        <v>0</v>
      </c>
      <c r="K21" s="18"/>
      <c r="L21" s="17">
        <f>J21*K21</f>
        <v>0</v>
      </c>
      <c r="M21" s="17">
        <f>J21+L21</f>
        <v>0</v>
      </c>
      <c r="N21" s="14"/>
    </row>
    <row r="22" spans="1:14" ht="19.5" customHeight="1" x14ac:dyDescent="0.25">
      <c r="A22" s="2"/>
      <c r="B22" s="38" t="s">
        <v>5</v>
      </c>
      <c r="C22" s="38"/>
      <c r="D22" s="38"/>
      <c r="E22" s="38"/>
      <c r="F22" s="38"/>
      <c r="G22" s="38"/>
      <c r="H22" s="40"/>
      <c r="I22" s="41"/>
      <c r="J22" s="42">
        <f>SUBTOTAL(109,Tabela132[Wartość netto (cena
jednostkowa x ilość)
'[PLN']])</f>
        <v>0</v>
      </c>
      <c r="K22" s="43"/>
      <c r="L22" s="42">
        <f>SUBTOTAL(109,Tabela132[Wartość VAT
'[PLN']])</f>
        <v>0</v>
      </c>
      <c r="M22" s="42">
        <f>SUBTOTAL(109,Tabela132[Wartość brutto (cena jednostkowa x ilość + VAT)
'[PLN']])</f>
        <v>0</v>
      </c>
    </row>
    <row r="23" spans="1:14" ht="13.8" x14ac:dyDescent="0.25">
      <c r="A23" s="2"/>
      <c r="B23" s="6"/>
      <c r="C23" s="6"/>
    </row>
    <row r="24" spans="1:14" ht="86.25" customHeight="1" thickBot="1" x14ac:dyDescent="0.3">
      <c r="A24" s="2"/>
      <c r="B24" s="44"/>
      <c r="C24" s="44"/>
      <c r="D24" s="44"/>
      <c r="E24" s="45"/>
      <c r="F24" s="3"/>
      <c r="G24" s="3"/>
      <c r="H24" s="46" t="s">
        <v>59</v>
      </c>
      <c r="I24" s="46"/>
      <c r="J24" s="46"/>
      <c r="K24" s="46"/>
      <c r="L24" s="2"/>
      <c r="M24" s="13" t="e" vm="2">
        <v>#VALUE!</v>
      </c>
      <c r="N24" s="13"/>
    </row>
    <row r="25" spans="1:14" ht="71.25" customHeight="1" x14ac:dyDescent="0.25">
      <c r="A25" s="2"/>
      <c r="C25" s="6"/>
      <c r="D25" s="3"/>
      <c r="E25" s="3"/>
      <c r="G25" s="3"/>
      <c r="H25" s="47" t="s">
        <v>6</v>
      </c>
      <c r="I25" s="48"/>
      <c r="J25" s="48"/>
      <c r="K25" s="49"/>
      <c r="L25" s="2"/>
      <c r="M25" s="13"/>
      <c r="N25" s="13"/>
    </row>
    <row r="26" spans="1:14" ht="71.25" customHeight="1" thickBot="1" x14ac:dyDescent="0.3">
      <c r="A26" s="2"/>
      <c r="B26" s="6"/>
      <c r="C26" s="6"/>
      <c r="G26" s="3"/>
      <c r="H26" s="50"/>
      <c r="I26" s="51"/>
      <c r="J26" s="51"/>
      <c r="K26" s="52"/>
      <c r="L26" s="2"/>
      <c r="M26" s="13"/>
      <c r="N26" s="13"/>
    </row>
    <row r="27" spans="1:14" ht="13.8" x14ac:dyDescent="0.25">
      <c r="A27" s="2"/>
      <c r="B27" s="3"/>
      <c r="C27" s="3"/>
      <c r="M27" s="13"/>
      <c r="N27" s="13"/>
    </row>
    <row r="28" spans="1:14" s="12" customFormat="1" ht="13.8" hidden="1" x14ac:dyDescent="0.25">
      <c r="H28" s="3"/>
      <c r="I28" s="4"/>
      <c r="J28" s="4"/>
      <c r="K28" s="5"/>
      <c r="L28" s="4"/>
      <c r="M28" s="4"/>
      <c r="N28" s="2"/>
    </row>
    <row r="29" spans="1:14" s="12" customFormat="1" ht="13.8" hidden="1" x14ac:dyDescent="0.25">
      <c r="H29" s="3"/>
      <c r="I29" s="4"/>
      <c r="J29" s="4"/>
      <c r="K29" s="5"/>
      <c r="L29" s="4"/>
      <c r="M29" s="4"/>
      <c r="N29" s="2"/>
    </row>
    <row r="30" spans="1:14" s="12" customFormat="1" ht="13.8" hidden="1" x14ac:dyDescent="0.25">
      <c r="H30" s="3"/>
      <c r="I30" s="4"/>
      <c r="J30" s="4"/>
      <c r="K30" s="5"/>
      <c r="L30" s="4"/>
      <c r="M30" s="4"/>
      <c r="N30" s="2"/>
    </row>
    <row r="31" spans="1:14" s="12" customFormat="1" ht="13.8" hidden="1" x14ac:dyDescent="0.25">
      <c r="H31" s="3"/>
      <c r="I31" s="4"/>
      <c r="J31" s="4"/>
      <c r="K31" s="5"/>
      <c r="L31" s="4"/>
      <c r="M31" s="4"/>
      <c r="N31" s="2"/>
    </row>
    <row r="32" spans="1:14" s="12" customFormat="1" ht="13.8" hidden="1" x14ac:dyDescent="0.25">
      <c r="H32" s="3"/>
      <c r="I32" s="4"/>
      <c r="J32" s="4"/>
      <c r="K32" s="5"/>
      <c r="L32" s="4"/>
      <c r="M32" s="4"/>
      <c r="N32" s="2"/>
    </row>
    <row r="33" spans="8:14" s="12" customFormat="1" ht="13.8" hidden="1" x14ac:dyDescent="0.25">
      <c r="H33" s="3"/>
      <c r="I33" s="4"/>
      <c r="J33" s="4"/>
      <c r="K33" s="5"/>
      <c r="L33" s="4"/>
      <c r="M33" s="4"/>
      <c r="N33" s="2"/>
    </row>
  </sheetData>
  <sheetProtection algorithmName="SHA-512" hashValue="XMHNu9WL/FZci6s1ft5tdg9oqooBCsVknYLtR4CPrKmCaKE3TER3SaeazgBE3ZoKbX27OOPDEutLVHiQ03QXEg==" saltValue="g1xuBtvU7vFjpFK3cW6WTQ==" spinCount="100000" sheet="1" objects="1" scenarios="1"/>
  <mergeCells count="9">
    <mergeCell ref="B24:D24"/>
    <mergeCell ref="H24:K24"/>
    <mergeCell ref="H25:K26"/>
    <mergeCell ref="B2:B4"/>
    <mergeCell ref="K3:M4"/>
    <mergeCell ref="C4:J4"/>
    <mergeCell ref="C3:J3"/>
    <mergeCell ref="M24:N27"/>
    <mergeCell ref="C2:M2"/>
  </mergeCells>
  <conditionalFormatting sqref="B5">
    <cfRule type="expression" dxfId="34" priority="8">
      <formula>ISBLANK($B25)</formula>
    </cfRule>
  </conditionalFormatting>
  <conditionalFormatting sqref="B27:B1048576">
    <cfRule type="notContainsBlanks" dxfId="33" priority="5">
      <formula>LEN(TRIM(B27))&gt;0</formula>
    </cfRule>
  </conditionalFormatting>
  <conditionalFormatting sqref="H6:M21 J22 L22:M22 D23:G23 B27:E33 D26:E26 G26:G33">
    <cfRule type="expression" dxfId="32" priority="6">
      <formula>ISBLANK($B6)</formula>
    </cfRule>
  </conditionalFormatting>
  <conditionalFormatting sqref="D25:E25 G25 F24">
    <cfRule type="expression" dxfId="31" priority="9">
      <formula>ISBLANK(#REF!)</formula>
    </cfRule>
  </conditionalFormatting>
  <conditionalFormatting sqref="H6:I21 K6:K21">
    <cfRule type="expression" dxfId="30" priority="4">
      <formula>NOT(ISBLANK(#REF!))</formula>
    </cfRule>
  </conditionalFormatting>
  <conditionalFormatting sqref="J6:J22 L6:M22">
    <cfRule type="expression" dxfId="29" priority="3">
      <formula>NOT(ISBLANK(#REF!))</formula>
    </cfRule>
  </conditionalFormatting>
  <conditionalFormatting sqref="F25:F32">
    <cfRule type="expression" dxfId="28" priority="11">
      <formula>ISBLANK($B26)</formula>
    </cfRule>
  </conditionalFormatting>
  <conditionalFormatting sqref="G24">
    <cfRule type="expression" dxfId="27" priority="13">
      <formula>ISBLANK(#REF!)</formula>
    </cfRule>
  </conditionalFormatting>
  <dataValidations count="1">
    <dataValidation type="decimal" operator="greaterThan" allowBlank="1" showInputMessage="1" showErrorMessage="1" sqref="I7:I21 E24 G7:G21" xr:uid="{C9C083C6-4038-4A9B-A810-9FCEDAA1BF67}">
      <formula1>0</formula1>
    </dataValidation>
  </dataValidations>
  <pageMargins left="0.25" right="0.25" top="0.75" bottom="0.75" header="0.3" footer="0.3"/>
  <pageSetup paperSize="9" scale="32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2F4A0-A87E-4192-BE5A-D5EC39A220EB}">
          <x14:formula1>
            <xm:f>Dane!$A$1:$A$5</xm:f>
          </x14:formula1>
          <xm:sqref>K7:K21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criptIds xmlns="http://schemas.microsoft.com/office/extensibility/maker/v1.0" id="script-ids-node-id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DBC0CA-B5F7-4C6F-A225-72AD3DAFB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2026-06-09T08:36:22Z</cp:lastPrinted>
  <dcterms:created xsi:type="dcterms:W3CDTF">2024-10-01T14:32:53Z</dcterms:created>
  <dcterms:modified xsi:type="dcterms:W3CDTF">2026-06-09T08:42:25Z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